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annhs tsagkanos\Downloads\"/>
    </mc:Choice>
  </mc:AlternateContent>
  <xr:revisionPtr revIDLastSave="0" documentId="8_{1C1B732E-1313-4EDA-A0D2-9FF6D459BBC5}" xr6:coauthVersionLast="47" xr6:coauthVersionMax="47" xr10:uidLastSave="{00000000-0000-0000-0000-000000000000}"/>
  <bookViews>
    <workbookView xWindow="-120" yWindow="-120" windowWidth="29040" windowHeight="15840"/>
  </bookViews>
  <sheets>
    <sheet name="Φύλλο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J16" i="1" s="1"/>
  <c r="E15" i="1"/>
  <c r="J15" i="1" s="1"/>
  <c r="E14" i="1"/>
  <c r="J14" i="1" s="1"/>
  <c r="E13" i="1"/>
  <c r="I13" i="1" s="1"/>
  <c r="E12" i="1"/>
  <c r="I12" i="1" s="1"/>
  <c r="E11" i="1"/>
  <c r="J11" i="1" s="1"/>
  <c r="C20" i="1"/>
  <c r="D20" i="1"/>
  <c r="B20" i="1"/>
  <c r="C19" i="1"/>
  <c r="D19" i="1"/>
  <c r="B19" i="1"/>
  <c r="C18" i="1"/>
  <c r="D18" i="1"/>
  <c r="B18" i="1"/>
  <c r="I16" i="1"/>
  <c r="B22" i="1" l="1"/>
  <c r="B23" i="1" s="1"/>
  <c r="I11" i="1"/>
  <c r="J13" i="1"/>
  <c r="I14" i="1"/>
  <c r="B21" i="1"/>
  <c r="I15" i="1"/>
  <c r="J12" i="1"/>
</calcChain>
</file>

<file path=xl/sharedStrings.xml><?xml version="1.0" encoding="utf-8"?>
<sst xmlns="http://schemas.openxmlformats.org/spreadsheetml/2006/main" count="43" uniqueCount="34">
  <si>
    <t xml:space="preserve"> </t>
  </si>
  <si>
    <t xml:space="preserve">ΚΑΤΑΣΤΑΣΗ ΒΑΘΜΟΛΟΓΙΑΣ Β' ΕΞΑΜΗΝΟΥ </t>
  </si>
  <si>
    <t>ΟΝΟΜΑΤΕΠΩΝΥΜΟ</t>
  </si>
  <si>
    <t>ΜΑΘΗΜΑΤΑ</t>
  </si>
  <si>
    <t>ΤΕΛΙΚΟΣ ΒΑΘΜΟΣ</t>
  </si>
  <si>
    <t>ΧΑΡΑΚΤΗΡΙΣΜΟΣ</t>
  </si>
  <si>
    <t>Βάρος μαθημάτων στον τελικό βαθμό</t>
  </si>
  <si>
    <t>ΜΕΣΟΣ ΟΡΟΣ</t>
  </si>
  <si>
    <t>ΜΕΓΙΣΤΟΣ ΒΑΘΜΟΣ</t>
  </si>
  <si>
    <t>ΕΛΑΧΙΣΤΟΣ ΒΑΘΜΟΣ</t>
  </si>
  <si>
    <t>ΠΛΗΘΟΣ ΑΡΙΣΤΩΝ ΜΑΘΗΤΩΝ</t>
  </si>
  <si>
    <t>Οδηγίες</t>
  </si>
  <si>
    <t xml:space="preserve">          "ΚΑΚΟΣ-ΜΕΤΡΙΟΣ" αν ο τελικός βαθμός είναι &lt;=13</t>
  </si>
  <si>
    <t xml:space="preserve">          "ΑΡΙΣΤΟΣ"  αν ο τελικός βαθμός είναι &gt;17</t>
  </si>
  <si>
    <t xml:space="preserve">          "ΚΑΛΟΣ"  αν ο τελικός βαθμός είναι &gt;13 και &lt;=17</t>
  </si>
  <si>
    <t>Κανάκης Ιωάννης</t>
  </si>
  <si>
    <t>Μακράκης Βασίλης</t>
  </si>
  <si>
    <t>Μάρκογλου Παναγιώτης</t>
  </si>
  <si>
    <t>Παπουτσάκης Αντώνιος</t>
  </si>
  <si>
    <t>Στεφανάκη Μαρία</t>
  </si>
  <si>
    <t>Χαραλάμπους Ιωάννα</t>
  </si>
  <si>
    <t>ΠΛΗΘΟΣ ΜΑΘΗΤΩΝ</t>
  </si>
  <si>
    <t>ΠΟΣΟΣΤΟ ΑΡΙΣΤΩΝ ΜΑΘΗΤΩΝ</t>
  </si>
  <si>
    <t>4.  Το Ποσοστό Αριστων Μαθητών να εκφραστεί με %.</t>
  </si>
  <si>
    <t>ΑΠΟΥΣΙΕΣ</t>
  </si>
  <si>
    <t>ΑΠΟΤΕΛΕΣΜΑ</t>
  </si>
  <si>
    <t>Μέγιστο όριο απουσιών ανά μάθημα</t>
  </si>
  <si>
    <t>1. Ο τελικός βαθμός παράγεται σύμφωνα με τα βάρη των μαθημάτων που δίνονται. Να κάνετε στρογγυλοποίηση του αριθμού αυτού στον κοντινότερο ακέραιο</t>
  </si>
  <si>
    <t xml:space="preserve">2. Η στήλη αποτέλεσμα συμπληρώνεται με ΕΠΙΤΥΧΩΝ όταν ο τελικός βαθμός του μαθητή είναι &gt;=10 και συγχρόνως δεν έχει ξεπεράσει το όριο απουσιών σε </t>
  </si>
  <si>
    <t xml:space="preserve">    κανένα από τα τρία μαθήματα.Σε διαφορετική περίπτωση ο μαθητής θεωρείται ΑΠΟΤΥΧΩΝ.</t>
  </si>
  <si>
    <t>Υπολογιστές 1</t>
  </si>
  <si>
    <t>Υπολογιστές 2</t>
  </si>
  <si>
    <t>Υπολογιστές 3</t>
  </si>
  <si>
    <t>3.  Η στήλη Χαρακτηρισμός θα συμπληρώνεται ως εξής: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</si>
</sst>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Greek"/>
      <charset val="161"/>
    </font>
    <font>
      <b/>
      <sz val="10"/>
      <name val="Arial Greek"/>
      <family val="2"/>
      <charset val="161"/>
    </font>
    <font>
      <b/>
      <sz val="12"/>
      <name val="Arial Greek"/>
      <family val="2"/>
      <charset val="161"/>
    </font>
    <font>
      <sz val="10"/>
      <name val="Arial Greek"/>
      <family val="2"/>
      <charset val="16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0" xfId="0" applyNumberFormat="1"/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/>
    <xf numFmtId="10" fontId="0" fillId="0" borderId="0" xfId="0" applyNumberFormat="1" applyBorder="1"/>
    <xf numFmtId="0" fontId="1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quotePrefix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90" zoomScaleNormal="90" workbookViewId="0">
      <selection activeCell="B12" sqref="B12"/>
    </sheetView>
  </sheetViews>
  <sheetFormatPr defaultRowHeight="12.75" x14ac:dyDescent="0.2"/>
  <cols>
    <col min="1" max="1" width="20.85546875" customWidth="1"/>
    <col min="2" max="4" width="14" bestFit="1" customWidth="1"/>
    <col min="5" max="5" width="19" customWidth="1"/>
    <col min="6" max="8" width="14" bestFit="1" customWidth="1"/>
    <col min="9" max="9" width="15.42578125" customWidth="1"/>
    <col min="10" max="10" width="17.7109375" customWidth="1"/>
  </cols>
  <sheetData>
    <row r="1" spans="1:10" ht="15.75" x14ac:dyDescent="0.25">
      <c r="A1" s="3"/>
      <c r="J1" s="13"/>
    </row>
    <row r="3" spans="1:10" ht="15.7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6.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x14ac:dyDescent="0.2">
      <c r="A5" s="40" t="s">
        <v>26</v>
      </c>
      <c r="B5" s="41"/>
      <c r="C5" s="42"/>
      <c r="D5" s="20"/>
      <c r="E5" s="28" t="s">
        <v>6</v>
      </c>
      <c r="F5" s="29"/>
      <c r="G5" s="30"/>
    </row>
    <row r="6" spans="1:10" ht="15.75" x14ac:dyDescent="0.25">
      <c r="A6" s="23" t="s">
        <v>30</v>
      </c>
      <c r="B6" s="15" t="s">
        <v>31</v>
      </c>
      <c r="C6" s="24" t="s">
        <v>32</v>
      </c>
      <c r="D6" s="2"/>
      <c r="E6" s="23" t="s">
        <v>30</v>
      </c>
      <c r="F6" s="15" t="s">
        <v>31</v>
      </c>
      <c r="G6" s="24" t="s">
        <v>32</v>
      </c>
    </row>
    <row r="7" spans="1:10" ht="16.5" thickBot="1" x14ac:dyDescent="0.3">
      <c r="A7" s="19">
        <v>20</v>
      </c>
      <c r="B7" s="19">
        <v>14</v>
      </c>
      <c r="C7" s="22">
        <v>11</v>
      </c>
      <c r="D7" s="2"/>
      <c r="E7" s="5">
        <v>0.5</v>
      </c>
      <c r="F7" s="6">
        <v>0.3</v>
      </c>
      <c r="G7" s="7">
        <v>0.2</v>
      </c>
    </row>
    <row r="8" spans="1:10" ht="13.5" thickBot="1" x14ac:dyDescent="0.25">
      <c r="C8" t="s">
        <v>0</v>
      </c>
    </row>
    <row r="9" spans="1:10" ht="16.5" customHeight="1" thickTop="1" x14ac:dyDescent="0.2">
      <c r="A9" s="31" t="s">
        <v>2</v>
      </c>
      <c r="B9" s="33" t="s">
        <v>3</v>
      </c>
      <c r="C9" s="34"/>
      <c r="D9" s="35"/>
      <c r="E9" s="36" t="s">
        <v>4</v>
      </c>
      <c r="F9" s="38" t="s">
        <v>24</v>
      </c>
      <c r="G9" s="38"/>
      <c r="H9" s="38"/>
      <c r="I9" s="38" t="s">
        <v>25</v>
      </c>
      <c r="J9" s="25" t="s">
        <v>5</v>
      </c>
    </row>
    <row r="10" spans="1:10" ht="24.75" customHeight="1" x14ac:dyDescent="0.2">
      <c r="A10" s="32"/>
      <c r="B10" s="15" t="s">
        <v>30</v>
      </c>
      <c r="C10" s="15" t="s">
        <v>31</v>
      </c>
      <c r="D10" s="15" t="s">
        <v>32</v>
      </c>
      <c r="E10" s="37"/>
      <c r="F10" s="15" t="s">
        <v>30</v>
      </c>
      <c r="G10" s="15" t="s">
        <v>31</v>
      </c>
      <c r="H10" s="15" t="s">
        <v>32</v>
      </c>
      <c r="I10" s="39"/>
      <c r="J10" s="26"/>
    </row>
    <row r="11" spans="1:10" ht="15.95" customHeight="1" x14ac:dyDescent="0.2">
      <c r="A11" s="8" t="s">
        <v>15</v>
      </c>
      <c r="B11" s="4">
        <v>15</v>
      </c>
      <c r="C11" s="4">
        <v>16</v>
      </c>
      <c r="D11" s="4">
        <v>18</v>
      </c>
      <c r="E11" s="4">
        <f t="shared" ref="E11:E16" si="0">ROUND(B11*E$7+C11*F$7+D11*G$7,0)</f>
        <v>16</v>
      </c>
      <c r="F11" s="4">
        <v>10</v>
      </c>
      <c r="G11" s="4">
        <v>16</v>
      </c>
      <c r="H11" s="4">
        <v>8</v>
      </c>
      <c r="I11" s="4" t="str">
        <f t="shared" ref="I11:I16" si="1">IF((AND(E11&gt;=10,F11&lt;=A$7,G11&lt;=B$7,H11&lt;=C$7 )),"ΕΠΙΤΥΧΩΝ","ΑΠΟΤΥΧΩΝ")</f>
        <v>ΑΠΟΤΥΧΩΝ</v>
      </c>
      <c r="J11" s="11" t="str">
        <f t="shared" ref="J11:J16" si="2">IF(E11&lt;=13,"ΜΕΤΡΙΟΣ",IF(AND(E11&gt;13,E11&lt;=17),"ΚΑΛΟΣ","ΑΡΙΣΤΟΣ"))</f>
        <v>ΚΑΛΟΣ</v>
      </c>
    </row>
    <row r="12" spans="1:10" ht="15.95" customHeight="1" x14ac:dyDescent="0.2">
      <c r="A12" s="8" t="s">
        <v>16</v>
      </c>
      <c r="B12" s="4">
        <v>10</v>
      </c>
      <c r="C12" s="4">
        <v>12</v>
      </c>
      <c r="D12" s="4">
        <v>13</v>
      </c>
      <c r="E12" s="4">
        <f t="shared" si="0"/>
        <v>11</v>
      </c>
      <c r="F12" s="4">
        <v>3</v>
      </c>
      <c r="G12" s="4">
        <v>4</v>
      </c>
      <c r="H12" s="4">
        <v>10</v>
      </c>
      <c r="I12" s="4" t="str">
        <f t="shared" si="1"/>
        <v>ΕΠΙΤΥΧΩΝ</v>
      </c>
      <c r="J12" s="11" t="str">
        <f t="shared" si="2"/>
        <v>ΜΕΤΡΙΟΣ</v>
      </c>
    </row>
    <row r="13" spans="1:10" ht="15.95" customHeight="1" x14ac:dyDescent="0.2">
      <c r="A13" s="8" t="s">
        <v>17</v>
      </c>
      <c r="B13" s="4">
        <v>17</v>
      </c>
      <c r="C13" s="4">
        <v>19</v>
      </c>
      <c r="D13" s="4">
        <v>19</v>
      </c>
      <c r="E13" s="4">
        <f t="shared" si="0"/>
        <v>18</v>
      </c>
      <c r="F13" s="4">
        <v>5</v>
      </c>
      <c r="G13" s="4">
        <v>3</v>
      </c>
      <c r="H13" s="4">
        <v>5</v>
      </c>
      <c r="I13" s="4" t="str">
        <f t="shared" si="1"/>
        <v>ΕΠΙΤΥΧΩΝ</v>
      </c>
      <c r="J13" s="11" t="str">
        <f t="shared" si="2"/>
        <v>ΑΡΙΣΤΟΣ</v>
      </c>
    </row>
    <row r="14" spans="1:10" ht="15.95" customHeight="1" x14ac:dyDescent="0.2">
      <c r="A14" s="8" t="s">
        <v>18</v>
      </c>
      <c r="B14" s="4">
        <v>14</v>
      </c>
      <c r="C14" s="4">
        <v>15</v>
      </c>
      <c r="D14" s="4">
        <v>19</v>
      </c>
      <c r="E14" s="4">
        <f t="shared" si="0"/>
        <v>15</v>
      </c>
      <c r="F14" s="4">
        <v>24</v>
      </c>
      <c r="G14" s="4">
        <v>8</v>
      </c>
      <c r="H14" s="4">
        <v>4</v>
      </c>
      <c r="I14" s="4" t="str">
        <f t="shared" si="1"/>
        <v>ΑΠΟΤΥΧΩΝ</v>
      </c>
      <c r="J14" s="11" t="str">
        <f t="shared" si="2"/>
        <v>ΚΑΛΟΣ</v>
      </c>
    </row>
    <row r="15" spans="1:10" ht="15.95" customHeight="1" x14ac:dyDescent="0.2">
      <c r="A15" s="8" t="s">
        <v>19</v>
      </c>
      <c r="B15" s="4">
        <v>9</v>
      </c>
      <c r="C15" s="4">
        <v>10</v>
      </c>
      <c r="D15" s="4">
        <v>8</v>
      </c>
      <c r="E15" s="4">
        <f t="shared" si="0"/>
        <v>9</v>
      </c>
      <c r="F15" s="4">
        <v>2</v>
      </c>
      <c r="G15" s="4">
        <v>10</v>
      </c>
      <c r="H15" s="4">
        <v>9</v>
      </c>
      <c r="I15" s="4" t="str">
        <f t="shared" si="1"/>
        <v>ΑΠΟΤΥΧΩΝ</v>
      </c>
      <c r="J15" s="11" t="str">
        <f t="shared" si="2"/>
        <v>ΜΕΤΡΙΟΣ</v>
      </c>
    </row>
    <row r="16" spans="1:10" ht="15.95" customHeight="1" thickBot="1" x14ac:dyDescent="0.25">
      <c r="A16" s="9" t="s">
        <v>20</v>
      </c>
      <c r="B16" s="12">
        <v>12</v>
      </c>
      <c r="C16" s="12">
        <v>16</v>
      </c>
      <c r="D16" s="12">
        <v>17</v>
      </c>
      <c r="E16" s="4">
        <f t="shared" si="0"/>
        <v>14</v>
      </c>
      <c r="F16" s="12">
        <v>9</v>
      </c>
      <c r="G16" s="12">
        <v>12</v>
      </c>
      <c r="H16" s="12">
        <v>10</v>
      </c>
      <c r="I16" s="4" t="str">
        <f t="shared" si="1"/>
        <v>ΕΠΙΤΥΧΩΝ</v>
      </c>
      <c r="J16" s="11" t="str">
        <f t="shared" si="2"/>
        <v>ΚΑΛΟΣ</v>
      </c>
    </row>
    <row r="17" spans="1:4" ht="13.5" thickTop="1" x14ac:dyDescent="0.2"/>
    <row r="18" spans="1:4" ht="15.95" customHeight="1" x14ac:dyDescent="0.2">
      <c r="A18" s="1" t="s">
        <v>7</v>
      </c>
      <c r="B18" s="1">
        <f>AVERAGE(B11:B16)</f>
        <v>12.833333333333334</v>
      </c>
      <c r="C18" s="1">
        <f>AVERAGE(C11:C16)</f>
        <v>14.666666666666666</v>
      </c>
      <c r="D18" s="1">
        <f>AVERAGE(D11:D16)</f>
        <v>15.666666666666666</v>
      </c>
    </row>
    <row r="19" spans="1:4" ht="15.95" customHeight="1" x14ac:dyDescent="0.2">
      <c r="A19" s="1" t="s">
        <v>8</v>
      </c>
      <c r="B19" s="1">
        <f>MAX(B11:B16)</f>
        <v>17</v>
      </c>
      <c r="C19" s="1">
        <f>MAX(C11:C16)</f>
        <v>19</v>
      </c>
      <c r="D19" s="1">
        <f>MAX(D11:D16)</f>
        <v>19</v>
      </c>
    </row>
    <row r="20" spans="1:4" ht="15.95" customHeight="1" x14ac:dyDescent="0.2">
      <c r="A20" s="1" t="s">
        <v>9</v>
      </c>
      <c r="B20" s="1">
        <f>MIN(B11:B16)</f>
        <v>9</v>
      </c>
      <c r="C20" s="1">
        <f>MIN(C11:C16)</f>
        <v>10</v>
      </c>
      <c r="D20" s="1">
        <f>MIN(D11:D16)</f>
        <v>8</v>
      </c>
    </row>
    <row r="21" spans="1:4" ht="15.95" customHeight="1" x14ac:dyDescent="0.2">
      <c r="A21" s="10" t="s">
        <v>21</v>
      </c>
      <c r="B21" s="1">
        <f>COUNT(E11:E16)</f>
        <v>6</v>
      </c>
    </row>
    <row r="22" spans="1:4" ht="27" customHeight="1" x14ac:dyDescent="0.2">
      <c r="A22" s="10" t="s">
        <v>10</v>
      </c>
      <c r="B22" s="1">
        <f>COUNTIF(J11:J16,"=ΑΡΙΣΤΟΣ")</f>
        <v>1</v>
      </c>
    </row>
    <row r="23" spans="1:4" ht="27" customHeight="1" x14ac:dyDescent="0.2">
      <c r="A23" s="10" t="s">
        <v>22</v>
      </c>
      <c r="B23" s="16">
        <f>B22/B21</f>
        <v>0.16666666666666666</v>
      </c>
    </row>
    <row r="24" spans="1:4" ht="27" customHeight="1" x14ac:dyDescent="0.2">
      <c r="A24" s="14"/>
      <c r="B24" s="17"/>
    </row>
    <row r="25" spans="1:4" x14ac:dyDescent="0.2">
      <c r="A25" s="18" t="s">
        <v>11</v>
      </c>
    </row>
    <row r="26" spans="1:4" x14ac:dyDescent="0.2">
      <c r="A26" s="21" t="s">
        <v>27</v>
      </c>
    </row>
    <row r="27" spans="1:4" x14ac:dyDescent="0.2">
      <c r="A27" s="21" t="s">
        <v>28</v>
      </c>
    </row>
    <row r="28" spans="1:4" x14ac:dyDescent="0.2">
      <c r="A28" s="21" t="s">
        <v>29</v>
      </c>
    </row>
    <row r="29" spans="1:4" x14ac:dyDescent="0.2">
      <c r="A29" t="s">
        <v>33</v>
      </c>
    </row>
    <row r="30" spans="1:4" x14ac:dyDescent="0.2">
      <c r="A30" t="s">
        <v>12</v>
      </c>
    </row>
    <row r="31" spans="1:4" x14ac:dyDescent="0.2">
      <c r="A31" t="s">
        <v>14</v>
      </c>
    </row>
    <row r="32" spans="1:4" x14ac:dyDescent="0.2">
      <c r="A32" t="s">
        <v>13</v>
      </c>
    </row>
    <row r="33" spans="1:1" x14ac:dyDescent="0.2">
      <c r="A33" t="s">
        <v>23</v>
      </c>
    </row>
  </sheetData>
  <mergeCells count="9">
    <mergeCell ref="J9:J10"/>
    <mergeCell ref="A3:J3"/>
    <mergeCell ref="E5:G5"/>
    <mergeCell ref="A9:A10"/>
    <mergeCell ref="B9:D9"/>
    <mergeCell ref="E9:E10"/>
    <mergeCell ref="I9:I10"/>
    <mergeCell ref="A5:C5"/>
    <mergeCell ref="F9:H9"/>
  </mergeCells>
  <phoneticPr fontId="0" type="noConversion"/>
  <pageMargins left="0.48" right="0.22" top="0.41" bottom="0.31" header="0.25" footer="0.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stiak</dc:creator>
  <cp:lastModifiedBy>ΓΕΩΡΓΙΟΣ ΤΣΑΓΚΑΝΟΣ</cp:lastModifiedBy>
  <cp:lastPrinted>2003-10-17T14:36:59Z</cp:lastPrinted>
  <dcterms:created xsi:type="dcterms:W3CDTF">2000-05-10T03:02:34Z</dcterms:created>
  <dcterms:modified xsi:type="dcterms:W3CDTF">2026-04-22T15:23:31Z</dcterms:modified>
</cp:coreProperties>
</file>