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8640" windowHeight="10110" tabRatio="834"/>
  </bookViews>
  <sheets>
    <sheet name="Οικογένεια Αρχικό" sheetId="17" r:id="rId1"/>
    <sheet name="Οικογένεια Τελικό" sheetId="16" r:id="rId2"/>
    <sheet name="Προμήθειες Αρχικό" sheetId="4" r:id="rId3"/>
    <sheet name="Προμήθειες Τελικό" sheetId="12" r:id="rId4"/>
    <sheet name="Έξοδα Αρχικό" sheetId="5" r:id="rId5"/>
    <sheet name="Εξοδα Τελικό" sheetId="15" r:id="rId6"/>
    <sheet name="Μισθοδοσία Αρχικό" sheetId="6" r:id="rId7"/>
    <sheet name="Μισθοδοσία Τελικό" sheetId="13" r:id="rId8"/>
    <sheet name="Υπάλληλοι Αρχικό" sheetId="18" r:id="rId9"/>
    <sheet name="Υπάλληλοι Τελικό" sheetId="19" r:id="rId10"/>
    <sheet name="Προπαίδεια Αρχικό" sheetId="11" r:id="rId11"/>
    <sheet name="Προπαίδεια Τελικό" sheetId="14" r:id="rId12"/>
  </sheets>
  <definedNames>
    <definedName name="ΔΙΑΙΤΗΤΕΣ">#REF!</definedName>
    <definedName name="ΟΝΟΜΑΤΑ" localSheetId="8">'Υπάλληλοι Αρχικό'!$A$4:$A$7</definedName>
    <definedName name="ΟΝΟΜΑΤΑ" localSheetId="9">'Υπάλληλοι Τελικό'!$A$4:$A$7</definedName>
    <definedName name="ΟΝΟΜΑΤΑ">#REF!</definedName>
    <definedName name="ΨΗΦΟΙ">#REF!</definedName>
  </definedNames>
  <calcPr calcId="125725"/>
</workbook>
</file>

<file path=xl/calcChain.xml><?xml version="1.0" encoding="utf-8"?>
<calcChain xmlns="http://schemas.openxmlformats.org/spreadsheetml/2006/main">
  <c r="H4" i="19"/>
  <c r="J4" s="1"/>
  <c r="J9" s="1"/>
  <c r="I4"/>
  <c r="H5"/>
  <c r="J5" s="1"/>
  <c r="I5"/>
  <c r="H6"/>
  <c r="I6"/>
  <c r="J6"/>
  <c r="H7"/>
  <c r="I7"/>
  <c r="J7"/>
  <c r="C10" i="15"/>
  <c r="E5"/>
  <c r="E6"/>
  <c r="E10" s="1"/>
  <c r="E7"/>
  <c r="E8"/>
  <c r="D10"/>
  <c r="B10"/>
  <c r="C11"/>
  <c r="B11"/>
  <c r="F10" i="13"/>
  <c r="G10" s="1"/>
  <c r="F11"/>
  <c r="G11" s="1"/>
  <c r="F9"/>
  <c r="F13" s="1"/>
  <c r="E10"/>
  <c r="E11"/>
  <c r="E9"/>
  <c r="E13" s="1"/>
  <c r="D10"/>
  <c r="D11"/>
  <c r="D9"/>
  <c r="C10"/>
  <c r="I10" s="1"/>
  <c r="J10" s="1"/>
  <c r="C11"/>
  <c r="C9"/>
  <c r="D13"/>
  <c r="B13"/>
  <c r="B8" i="16"/>
  <c r="D7" s="1"/>
  <c r="D5"/>
  <c r="C6" i="12"/>
  <c r="D6" s="1"/>
  <c r="C7"/>
  <c r="D7" s="1"/>
  <c r="C8"/>
  <c r="D8"/>
  <c r="C9"/>
  <c r="D9" s="1"/>
  <c r="C10"/>
  <c r="D10" s="1"/>
  <c r="B5" i="14"/>
  <c r="C5"/>
  <c r="D5"/>
  <c r="E5"/>
  <c r="F5"/>
  <c r="G5"/>
  <c r="H5"/>
  <c r="I5"/>
  <c r="J5"/>
  <c r="K5"/>
  <c r="B6"/>
  <c r="C6"/>
  <c r="D6"/>
  <c r="E6"/>
  <c r="F6"/>
  <c r="G6"/>
  <c r="H6"/>
  <c r="I6"/>
  <c r="J6"/>
  <c r="K6"/>
  <c r="B7"/>
  <c r="C7"/>
  <c r="D7"/>
  <c r="E7"/>
  <c r="F7"/>
  <c r="G7"/>
  <c r="H7"/>
  <c r="I7"/>
  <c r="J7"/>
  <c r="K7"/>
  <c r="B8"/>
  <c r="C8"/>
  <c r="D8"/>
  <c r="E8"/>
  <c r="F8"/>
  <c r="G8"/>
  <c r="H8"/>
  <c r="I8"/>
  <c r="J8"/>
  <c r="K8"/>
  <c r="B9"/>
  <c r="C9"/>
  <c r="D9"/>
  <c r="E9"/>
  <c r="F9"/>
  <c r="G9"/>
  <c r="H9"/>
  <c r="I9"/>
  <c r="J9"/>
  <c r="K9"/>
  <c r="B10"/>
  <c r="C10"/>
  <c r="D10"/>
  <c r="E10"/>
  <c r="F10"/>
  <c r="G10"/>
  <c r="H10"/>
  <c r="I10"/>
  <c r="J10"/>
  <c r="K10"/>
  <c r="B11"/>
  <c r="C11"/>
  <c r="D11"/>
  <c r="E11"/>
  <c r="F11"/>
  <c r="G11"/>
  <c r="H11"/>
  <c r="I11"/>
  <c r="J11"/>
  <c r="K11"/>
  <c r="B12"/>
  <c r="C12"/>
  <c r="D12"/>
  <c r="E12"/>
  <c r="F12"/>
  <c r="G12"/>
  <c r="H12"/>
  <c r="I12"/>
  <c r="J12"/>
  <c r="K12"/>
  <c r="C4"/>
  <c r="D4"/>
  <c r="E4"/>
  <c r="F4"/>
  <c r="G4"/>
  <c r="H4"/>
  <c r="I4"/>
  <c r="J4"/>
  <c r="K4"/>
  <c r="B4"/>
  <c r="E7" i="12" l="1"/>
  <c r="C12" i="15"/>
  <c r="B12"/>
  <c r="F5"/>
  <c r="I11" i="13"/>
  <c r="J11" s="1"/>
  <c r="F7" i="15"/>
  <c r="I9" i="13"/>
  <c r="F8" i="15"/>
  <c r="E10" i="12"/>
  <c r="E9"/>
  <c r="E6"/>
  <c r="D12"/>
  <c r="F8" s="1"/>
  <c r="D12" i="15"/>
  <c r="E8" i="12"/>
  <c r="G9" i="13"/>
  <c r="G13" s="1"/>
  <c r="F6" i="15"/>
  <c r="D6" i="16"/>
  <c r="D11" i="15"/>
  <c r="C13" i="13"/>
  <c r="I13" l="1"/>
  <c r="J9"/>
  <c r="J13" s="1"/>
  <c r="F9" i="12"/>
  <c r="F7"/>
  <c r="E12"/>
  <c r="F6"/>
  <c r="F10"/>
</calcChain>
</file>

<file path=xl/sharedStrings.xml><?xml version="1.0" encoding="utf-8"?>
<sst xmlns="http://schemas.openxmlformats.org/spreadsheetml/2006/main" count="162" uniqueCount="73">
  <si>
    <t>ΣΥΝΟΛΟ</t>
  </si>
  <si>
    <t>ΠΡΟΜΗΘΕΙΕΣ ΥΠΑΛΛΗΛΩΝ</t>
  </si>
  <si>
    <t>ΠΩΛΗΤΗΣ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</si>
  <si>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</si>
  <si>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</si>
  <si>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</si>
  <si>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</si>
  <si>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</si>
  <si>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</si>
  <si>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ΣΥΝΟΛΟ ΟΛΩΝ ΤΩΝ ΥΠΑΛΛΗΛΩΝ</t>
  </si>
  <si>
    <t>ΠΩΛΗΣΕΙΣ</t>
  </si>
  <si>
    <t xml:space="preserve">Η ΠΡΟΜΗΘΕΙΑ ΕΊΝΑΙ ΤΟ </t>
  </si>
  <si>
    <t>ΤΩΝ ΠΩΛΗΣΕΩΝ</t>
  </si>
  <si>
    <t>ΠΟΣΟΣΤΟ ΤΖΙΡΟΥ ΥΠΑΛΛΗΛΟΥ ΕΠΙ ΤΟΥ ΤΖΙΡΟΥ ΟΛΩΝ ΤΩΝ ΥΠΑΛΛΗΛΩΝ</t>
  </si>
  <si>
    <t>ΤΟ ΔΟΛΛΑΡΙΟ ΙΣΟΥΤΑΙ ΜΕ</t>
  </si>
  <si>
    <t>ΔΡΑΧΜΕΣ</t>
  </si>
  <si>
    <t>ΣΥΝΟΛΟ ΣΕ ΔΟΛΛΑΡΙΑ</t>
  </si>
  <si>
    <t>ΤΕΤΡΑΜΗΝΑ</t>
  </si>
  <si>
    <t>ΔΙΑΤΡΟΦΗ</t>
  </si>
  <si>
    <t>ΡΟΥΧΙΣΜΟΣ</t>
  </si>
  <si>
    <t>ΘΕΡΜΑΝΣΗ</t>
  </si>
  <si>
    <t>ΣΥΝΟΛΑ ΚΑΤΆ ΤΕΤΡΑΜΗΝΟ</t>
  </si>
  <si>
    <t>ΠΟΣΟΣΤΟ ΕΞΟΔΩΝ ΤΕΤΡΑΜΗΝΟΥ ΕΠΙ ΤΩΝ ΣΥΝΟΛΙΚΩΝ ΕΞΟΔΩΝ</t>
  </si>
  <si>
    <t>ΣΥΝΟΛΑ ΚΑΤΆ ΚΑΤΗΓΟΡΙΑ ΕΞΟΔΩΝ</t>
  </si>
  <si>
    <t>ΜΕΣΟΣ ΟΡΟΣ ΚΑΤΗΓΟΡΙΑΣ ΕΞΟΔΩΝ ΚΑΤΆ ΤΕΤΡΑΜΗΝΟ</t>
  </si>
  <si>
    <t>ΠΟΣΟΣΤΟ ΚΑΤΗΓΟΡΙΑΣ ΕΞΟΔΩΝ ΕΠΙ ΤΩΝ ΣΥΝΟΛΙΚΩΝ ΕΞΟΔΩΝ</t>
  </si>
  <si>
    <t>ΑΝΑΛΥΤΙΚΗ ΚΑΤΑΣΤΑΣΗ ΠΛΗΡΩΜΗΣ ΜΗΝΟΣ ΙΑΝΟΥΑΡΙΟΥ</t>
  </si>
  <si>
    <t>ΜΤΠΥ</t>
  </si>
  <si>
    <t>ΥΓΕΙΟΝΟΜΙΚΗ ΠΕΡΙΘΑΛΨΗ</t>
  </si>
  <si>
    <t>ΚΡΑΤΗΣΗ ΣΥΝΤΑΞΗΣ</t>
  </si>
  <si>
    <t>ΟΓΑ</t>
  </si>
  <si>
    <t>ΟΓΑ ΧΑΡΤΟΣΗΜΟΥ</t>
  </si>
  <si>
    <t>επί των ακαθαρίστων αποδοχών</t>
  </si>
  <si>
    <t>ΟΝΟΜΑΤΕΠΩΝΥΜΟ</t>
  </si>
  <si>
    <t>ΑΚΑΘΑΡΙΣΤΕΣ ΑΠΟΔΟΧΕΣ</t>
  </si>
  <si>
    <t>ΣΥΝΟΛΟ ΚΡΑΤΗΣΕΩΝ</t>
  </si>
  <si>
    <t>ΚΑΘΑΡΕΣ ΑΠΟΔΟΧΕΣ</t>
  </si>
  <si>
    <t>ΒΑΣΙΛΕΙΟΥ ΙΩΑΝΝΗΣ</t>
  </si>
  <si>
    <t>ΔΗΜΗΤΡΙΟΥ ΓΕΩΡΓΙΟΣ</t>
  </si>
  <si>
    <t>ΝΙΚΟΛΑΟΥ ΔΗΜΗΤΡΗΣ</t>
  </si>
  <si>
    <t>ΣΥΝΟΛΑ</t>
  </si>
  <si>
    <t>ΚΑΤΑΣΤΑΣΗ ΕΞΟΔΩΝ ΜΙΑΣ ΟΙΚΟΓΕΝΕΙΑΣ ΣΕ ΧΙΛΙΑΔΕΣ ΚΑΤΑ ΚΑΤΗΓΟΡΙΑ ΓΙΑ ΤΟ ΕΤΟΣ 1998-99</t>
  </si>
  <si>
    <t>ΠΡΟΠΑΙΔΕΙΑ</t>
  </si>
  <si>
    <t>επί των
ακαθαρίστων
αποδοχών</t>
  </si>
  <si>
    <t>επί του
ΟΓΑ</t>
  </si>
  <si>
    <t>ΚΑΤΑΣΤΑΣΗ ΕΞΟΔΩΝ ΜΙΑΣ ΟΙΚΟΓΕΝΕΙΑΣ ΣΕ ΧΙΛΙΑΔΕΣ ΚΑΤΑ ΚΑΤΗΓΟΡΙΑ 
ΓΙΑ ΤΟ ΕΤΟΣ 1998-99</t>
  </si>
  <si>
    <t>ΤΕΤΡΑΜΗΝΟ 1</t>
  </si>
  <si>
    <t>ΤΕΤΡΑΜΗΝΟ 2</t>
  </si>
  <si>
    <t>ΤΕΤΡΑΜΗΝΟ 3</t>
  </si>
  <si>
    <t>ΤΕΤΡΑΜΗΝΟ 4</t>
  </si>
  <si>
    <t>ΚΑΤΑΣΤΑΣΗ ΕΞΟΔΩΝ ΟΙΚΟΓΕΝΟΙΑΣ ΚΑΤΆ ΤΟΝ ΜΗΝΑ ΙΑΝΟΥΑΡΙΟ</t>
  </si>
  <si>
    <t>ΚΑΤΗΓΟΡΙΑ ΕΞΟΔΩΝ</t>
  </si>
  <si>
    <t xml:space="preserve">ΕΞΟΔΑ </t>
  </si>
  <si>
    <t>ΠΟΣΟΣΤΟ ΚΑΤΑ ΚΑΤΗΓΟΡΙΑ ΣΤΟ ΣΥΝΟΛΟ ΤΩΝ ΕΞΟΔΩΝ</t>
  </si>
  <si>
    <t>Θέρμανση</t>
  </si>
  <si>
    <t>Διατροφή</t>
  </si>
  <si>
    <t>Ρουχισμός</t>
  </si>
  <si>
    <t>ΗΜΕΡΕΣ ΕΒΔΟΜΑΔΑΣ</t>
  </si>
  <si>
    <t>ΔΕΥΤΕΡΑ</t>
  </si>
  <si>
    <t>ΤΡΙΤΗ</t>
  </si>
  <si>
    <t>ΤΕΤΑΡΤΗ</t>
  </si>
  <si>
    <t>ΠΕΜΠΤΗ</t>
  </si>
  <si>
    <t>ΠΑΡΑΣΚΕΥΗ</t>
  </si>
  <si>
    <t>ΣΥΝΟΛΟ ΩΡΩΝ ΕΒΔΟΜΑΔΑΣ ΚΑΤΆ ΥΠΑΛΛΗΛΟ</t>
  </si>
  <si>
    <t>Μ.Ο ΩΡΩΝ ΑΝΑ ΗΜΕΡΑ ΚΑΤΆ ΥΠΑΛΛΗΛΟ</t>
  </si>
  <si>
    <t>ΣΥΝΟΛΟ ΑΜΟΙΒΗΣ ΕΒΔΟΜΑΔΑΣ ΚΑΤΆ ΥΠΑΛΛΗΛΟ</t>
  </si>
  <si>
    <t>ΕΠΩΝΥΜΟ</t>
  </si>
  <si>
    <t>ΑΘΑΝΑΣΙΟΥ</t>
  </si>
  <si>
    <t>ΒΑΣΙΛΕΙΟΥ</t>
  </si>
  <si>
    <t>ΓΕΩΡΓΙΟΥ</t>
  </si>
  <si>
    <t>ΣΥΝΟΛΟ ΑΜΟΙΒΩΝ</t>
  </si>
  <si>
    <t>ωρομίσθιο</t>
  </si>
  <si>
    <t>ΕΥΡΩ</t>
  </si>
</sst>
</file>

<file path=xl/styles.xml><?xml version="1.0" encoding="utf-8"?>
<styleSheet xmlns="http://schemas.openxmlformats.org/spreadsheetml/2006/main">
  <numFmts count="6">
    <numFmt numFmtId="170" formatCode="_-* #,##0.00\ &quot;Δρχ&quot;_-;\-* #,##0.00\ &quot;Δρχ&quot;_-;_-* &quot;-&quot;??\ &quot;Δρχ&quot;_-;_-@_-"/>
    <numFmt numFmtId="182" formatCode="[$$-409]#,##0.0"/>
    <numFmt numFmtId="183" formatCode="[$$-409]#,##0"/>
    <numFmt numFmtId="184" formatCode="0.0%"/>
    <numFmt numFmtId="185" formatCode="#,##0.00\ &quot;Δρχ&quot;"/>
    <numFmt numFmtId="200" formatCode="#,##0\ &quot;€&quot;"/>
  </numFmts>
  <fonts count="25">
    <font>
      <sz val="10"/>
      <name val="Arial Greek"/>
      <charset val="161"/>
    </font>
    <font>
      <sz val="10"/>
      <name val="Arial Greek"/>
      <charset val="161"/>
    </font>
    <font>
      <b/>
      <sz val="12"/>
      <name val="Arial Greek"/>
      <family val="2"/>
      <charset val="161"/>
    </font>
    <font>
      <b/>
      <i/>
      <u/>
      <sz val="14"/>
      <name val="Arial Greek"/>
      <family val="2"/>
      <charset val="161"/>
    </font>
    <font>
      <b/>
      <i/>
      <sz val="11"/>
      <name val="Arial Greek"/>
      <family val="2"/>
      <charset val="161"/>
    </font>
    <font>
      <b/>
      <sz val="14"/>
      <name val="Arial Greek"/>
      <family val="2"/>
      <charset val="161"/>
    </font>
    <font>
      <b/>
      <sz val="11"/>
      <name val="Arial Greek"/>
      <family val="2"/>
      <charset val="161"/>
    </font>
    <font>
      <b/>
      <i/>
      <sz val="10"/>
      <name val="Arial Greek"/>
      <family val="2"/>
      <charset val="161"/>
    </font>
    <font>
      <sz val="12"/>
      <name val="Arial Greek"/>
      <family val="2"/>
      <charset val="161"/>
    </font>
    <font>
      <b/>
      <i/>
      <sz val="12"/>
      <name val="Arial Greek"/>
      <family val="2"/>
      <charset val="161"/>
    </font>
    <font>
      <b/>
      <sz val="14"/>
      <color indexed="12"/>
      <name val="Arial Greek"/>
      <family val="2"/>
      <charset val="161"/>
    </font>
    <font>
      <sz val="10"/>
      <color indexed="10"/>
      <name val="Arial Greek"/>
      <family val="2"/>
      <charset val="161"/>
    </font>
    <font>
      <i/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11"/>
      <name val="Times New Roman Greek"/>
      <family val="1"/>
      <charset val="161"/>
    </font>
    <font>
      <b/>
      <sz val="10"/>
      <color indexed="10"/>
      <name val="Arial Greek"/>
      <family val="2"/>
      <charset val="161"/>
    </font>
    <font>
      <b/>
      <i/>
      <u/>
      <sz val="12"/>
      <name val="Arial Greek"/>
      <family val="2"/>
      <charset val="161"/>
    </font>
    <font>
      <sz val="8"/>
      <name val="Arial Greek"/>
      <charset val="161"/>
    </font>
    <font>
      <sz val="10"/>
      <name val="Arial"/>
      <charset val="161"/>
    </font>
    <font>
      <b/>
      <sz val="12"/>
      <name val="Arial"/>
      <family val="2"/>
      <charset val="161"/>
    </font>
    <font>
      <b/>
      <sz val="10"/>
      <name val="Times New Roman Greek"/>
      <family val="1"/>
      <charset val="161"/>
    </font>
    <font>
      <b/>
      <i/>
      <sz val="11"/>
      <name val="Arial"/>
      <family val="2"/>
      <charset val="161"/>
    </font>
    <font>
      <b/>
      <sz val="10"/>
      <name val="Arial"/>
      <family val="2"/>
      <charset val="161"/>
    </font>
    <font>
      <sz val="11"/>
      <name val="Arial"/>
      <charset val="161"/>
    </font>
    <font>
      <b/>
      <sz val="11"/>
      <name val="Arial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Protection="1">
      <protection hidden="1"/>
    </xf>
    <xf numFmtId="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8" fillId="0" borderId="8" xfId="0" applyNumberFormat="1" applyFont="1" applyBorder="1" applyAlignment="1" applyProtection="1">
      <alignment horizontal="center"/>
      <protection hidden="1"/>
    </xf>
    <xf numFmtId="170" fontId="8" fillId="0" borderId="8" xfId="2" applyNumberFormat="1" applyFont="1" applyBorder="1" applyAlignment="1" applyProtection="1">
      <alignment horizontal="left" vertical="top" indent="3"/>
      <protection hidden="1"/>
    </xf>
    <xf numFmtId="3" fontId="6" fillId="0" borderId="8" xfId="0" applyNumberFormat="1" applyFont="1" applyBorder="1" applyAlignment="1" applyProtection="1">
      <alignment horizontal="center"/>
      <protection hidden="1"/>
    </xf>
    <xf numFmtId="182" fontId="6" fillId="0" borderId="8" xfId="0" applyNumberFormat="1" applyFont="1" applyBorder="1" applyAlignment="1" applyProtection="1">
      <alignment horizontal="center"/>
      <protection hidden="1"/>
    </xf>
    <xf numFmtId="10" fontId="6" fillId="0" borderId="8" xfId="3" applyNumberFormat="1" applyFont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183" fontId="10" fillId="0" borderId="0" xfId="0" applyNumberFormat="1" applyFont="1" applyAlignment="1" applyProtection="1">
      <alignment horizontal="center" vertical="center"/>
      <protection hidden="1"/>
    </xf>
    <xf numFmtId="0" fontId="0" fillId="0" borderId="8" xfId="0" applyBorder="1"/>
    <xf numFmtId="0" fontId="11" fillId="0" borderId="5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9" fontId="6" fillId="0" borderId="8" xfId="0" applyNumberFormat="1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9" fontId="0" fillId="0" borderId="0" xfId="0" applyNumberFormat="1" applyProtection="1"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textRotation="255" wrapText="1"/>
      <protection hidden="1"/>
    </xf>
    <xf numFmtId="0" fontId="0" fillId="0" borderId="0" xfId="0" applyFill="1" applyProtection="1"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185" fontId="0" fillId="0" borderId="8" xfId="0" applyNumberFormat="1" applyBorder="1" applyProtection="1">
      <protection hidden="1"/>
    </xf>
    <xf numFmtId="185" fontId="0" fillId="0" borderId="0" xfId="0" applyNumberFormat="1" applyProtection="1"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/>
      <protection hidden="1"/>
    </xf>
    <xf numFmtId="170" fontId="13" fillId="0" borderId="13" xfId="2" applyFont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184" fontId="6" fillId="0" borderId="8" xfId="3" applyNumberFormat="1" applyFont="1" applyBorder="1" applyAlignment="1" applyProtection="1">
      <alignment horizontal="center"/>
      <protection hidden="1"/>
    </xf>
    <xf numFmtId="0" fontId="12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15" fillId="4" borderId="18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Protection="1"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184" fontId="6" fillId="0" borderId="8" xfId="3" applyNumberFormat="1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0" fillId="5" borderId="14" xfId="0" applyFill="1" applyBorder="1" applyAlignment="1">
      <alignment horizontal="center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9" fontId="6" fillId="4" borderId="8" xfId="0" applyNumberFormat="1" applyFont="1" applyFill="1" applyBorder="1" applyAlignment="1" applyProtection="1">
      <alignment horizontal="center"/>
      <protection hidden="1"/>
    </xf>
    <xf numFmtId="0" fontId="12" fillId="4" borderId="8" xfId="0" applyFont="1" applyFill="1" applyBorder="1" applyAlignment="1" applyProtection="1">
      <alignment horizontal="center" vertical="center" wrapText="1"/>
      <protection hidden="1"/>
    </xf>
    <xf numFmtId="3" fontId="0" fillId="0" borderId="8" xfId="0" applyNumberFormat="1" applyBorder="1" applyProtection="1">
      <protection hidden="1"/>
    </xf>
    <xf numFmtId="4" fontId="0" fillId="0" borderId="8" xfId="0" applyNumberFormat="1" applyBorder="1" applyProtection="1">
      <protection hidden="1"/>
    </xf>
    <xf numFmtId="200" fontId="2" fillId="0" borderId="8" xfId="2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Protection="1">
      <protection hidden="1"/>
    </xf>
    <xf numFmtId="0" fontId="0" fillId="6" borderId="8" xfId="0" applyFill="1" applyBorder="1"/>
    <xf numFmtId="0" fontId="18" fillId="0" borderId="0" xfId="1" applyProtection="1">
      <protection hidden="1"/>
    </xf>
    <xf numFmtId="0" fontId="18" fillId="0" borderId="0" xfId="1" applyAlignment="1" applyProtection="1">
      <alignment horizontal="center" vertical="center" wrapText="1"/>
      <protection hidden="1"/>
    </xf>
    <xf numFmtId="0" fontId="20" fillId="0" borderId="30" xfId="1" applyFont="1" applyBorder="1" applyAlignment="1" applyProtection="1">
      <alignment horizontal="center" vertical="center"/>
      <protection hidden="1"/>
    </xf>
    <xf numFmtId="0" fontId="20" fillId="0" borderId="13" xfId="1" applyFont="1" applyBorder="1" applyAlignment="1" applyProtection="1">
      <alignment horizontal="center" vertical="center" wrapText="1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0" fontId="21" fillId="9" borderId="0" xfId="1" applyFont="1" applyFill="1" applyProtection="1">
      <protection hidden="1"/>
    </xf>
    <xf numFmtId="0" fontId="22" fillId="0" borderId="31" xfId="1" applyFont="1" applyBorder="1" applyAlignment="1" applyProtection="1">
      <alignment horizontal="center"/>
      <protection hidden="1"/>
    </xf>
    <xf numFmtId="0" fontId="22" fillId="0" borderId="32" xfId="1" applyFont="1" applyBorder="1" applyAlignment="1" applyProtection="1">
      <alignment horizontal="center"/>
      <protection hidden="1"/>
    </xf>
    <xf numFmtId="0" fontId="22" fillId="0" borderId="33" xfId="1" applyFont="1" applyBorder="1" applyAlignment="1" applyProtection="1">
      <alignment horizontal="center"/>
      <protection hidden="1"/>
    </xf>
    <xf numFmtId="0" fontId="18" fillId="0" borderId="8" xfId="1" applyBorder="1" applyAlignment="1" applyProtection="1">
      <alignment horizontal="center"/>
      <protection hidden="1"/>
    </xf>
    <xf numFmtId="2" fontId="18" fillId="0" borderId="8" xfId="1" applyNumberFormat="1" applyBorder="1" applyAlignment="1" applyProtection="1">
      <alignment horizontal="center"/>
      <protection hidden="1"/>
    </xf>
    <xf numFmtId="1" fontId="18" fillId="0" borderId="8" xfId="1" applyNumberFormat="1" applyBorder="1" applyAlignment="1" applyProtection="1">
      <alignment horizontal="center"/>
      <protection hidden="1"/>
    </xf>
    <xf numFmtId="0" fontId="22" fillId="0" borderId="19" xfId="1" applyFont="1" applyBorder="1" applyAlignment="1" applyProtection="1">
      <alignment horizontal="center"/>
      <protection hidden="1"/>
    </xf>
    <xf numFmtId="0" fontId="22" fillId="0" borderId="0" xfId="1" applyFont="1" applyBorder="1" applyAlignment="1" applyProtection="1">
      <alignment horizontal="center"/>
      <protection hidden="1"/>
    </xf>
    <xf numFmtId="0" fontId="22" fillId="0" borderId="34" xfId="1" applyFont="1" applyBorder="1" applyAlignment="1" applyProtection="1">
      <alignment horizontal="center"/>
      <protection hidden="1"/>
    </xf>
    <xf numFmtId="0" fontId="22" fillId="0" borderId="35" xfId="1" applyFont="1" applyBorder="1" applyAlignment="1" applyProtection="1">
      <alignment horizontal="center"/>
      <protection hidden="1"/>
    </xf>
    <xf numFmtId="0" fontId="22" fillId="0" borderId="36" xfId="1" applyFont="1" applyBorder="1" applyAlignment="1" applyProtection="1">
      <alignment horizontal="center"/>
      <protection hidden="1"/>
    </xf>
    <xf numFmtId="0" fontId="22" fillId="0" borderId="37" xfId="1" applyFont="1" applyBorder="1" applyAlignment="1" applyProtection="1">
      <alignment horizontal="center"/>
      <protection hidden="1"/>
    </xf>
    <xf numFmtId="0" fontId="18" fillId="0" borderId="0" xfId="1" applyBorder="1" applyAlignment="1" applyProtection="1">
      <alignment horizontal="right"/>
      <protection hidden="1"/>
    </xf>
    <xf numFmtId="1" fontId="19" fillId="0" borderId="18" xfId="1" applyNumberFormat="1" applyFont="1" applyBorder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 wrapText="1"/>
      <protection hidden="1"/>
    </xf>
    <xf numFmtId="0" fontId="22" fillId="0" borderId="0" xfId="1" applyFont="1" applyProtection="1">
      <protection hidden="1"/>
    </xf>
    <xf numFmtId="0" fontId="23" fillId="6" borderId="8" xfId="1" applyFont="1" applyFill="1" applyBorder="1" applyAlignment="1" applyProtection="1">
      <alignment horizontal="center" vertical="center"/>
      <protection hidden="1"/>
    </xf>
    <xf numFmtId="3" fontId="24" fillId="0" borderId="8" xfId="1" applyNumberFormat="1" applyFont="1" applyBorder="1" applyAlignment="1" applyProtection="1">
      <alignment horizontal="center" vertical="center"/>
      <protection hidden="1"/>
    </xf>
    <xf numFmtId="0" fontId="18" fillId="0" borderId="8" xfId="1" applyFont="1" applyBorder="1" applyAlignment="1" applyProtection="1">
      <alignment horizontal="center" vertical="center"/>
      <protection hidden="1"/>
    </xf>
    <xf numFmtId="0" fontId="2" fillId="6" borderId="21" xfId="0" applyFont="1" applyFill="1" applyBorder="1" applyAlignment="1" applyProtection="1">
      <alignment horizontal="center" vertical="center" wrapText="1"/>
      <protection hidden="1"/>
    </xf>
    <xf numFmtId="0" fontId="2" fillId="6" borderId="22" xfId="0" applyFont="1" applyFill="1" applyBorder="1" applyAlignment="1" applyProtection="1">
      <alignment horizontal="center" vertical="center" wrapText="1"/>
      <protection hidden="1"/>
    </xf>
    <xf numFmtId="0" fontId="2" fillId="6" borderId="23" xfId="0" applyFont="1" applyFill="1" applyBorder="1" applyAlignment="1" applyProtection="1">
      <alignment horizontal="center" vertical="center" wrapText="1"/>
      <protection hidden="1"/>
    </xf>
    <xf numFmtId="0" fontId="5" fillId="7" borderId="2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19" fillId="9" borderId="21" xfId="1" applyFont="1" applyFill="1" applyBorder="1" applyAlignment="1" applyProtection="1">
      <alignment horizontal="center" vertical="center"/>
      <protection hidden="1"/>
    </xf>
    <xf numFmtId="0" fontId="19" fillId="9" borderId="22" xfId="1" applyFont="1" applyFill="1" applyBorder="1" applyAlignment="1" applyProtection="1">
      <alignment horizontal="center" vertical="center"/>
      <protection hidden="1"/>
    </xf>
    <xf numFmtId="0" fontId="19" fillId="9" borderId="23" xfId="1" applyFont="1" applyFill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</cellXfs>
  <cellStyles count="4">
    <cellStyle name="Βασικό_askisi_4__4" xfId="1"/>
    <cellStyle name="Κανονικό" xfId="0" builtinId="0"/>
    <cellStyle name="Νόμισμα" xfId="2" builtinId="4"/>
    <cellStyle name="Ποσοστό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15</xdr:row>
      <xdr:rowOff>104775</xdr:rowOff>
    </xdr:from>
    <xdr:to>
      <xdr:col>6</xdr:col>
      <xdr:colOff>571500</xdr:colOff>
      <xdr:row>20</xdr:row>
      <xdr:rowOff>57150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638175" y="4619625"/>
          <a:ext cx="5676900" cy="7620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Το ΣΥΝΟΛΟ ΤΩΝ ΚΡΑΤΗΣΕΩΝ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είναι το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ΜΤΠΥ + ΥΓΕΙΟΝΟΜΙΚΗ ΠΕΡΙΘΑΛΨΗ + ΚΡΑΤΗΣΗ ΣΥΝΤΑΞΗΣ + ΟΓΑ + ΟΓΑ ΧΑΡΤΟΣΗΜΟΥ</a:t>
          </a:r>
        </a:p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Οι ΚΑΘΑΡΕΣ ΑΠΟΔΟΧΕΣ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είναι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ΑΚΑΘΑΡΙΣΤΕΣ ΑΠΟΔΟΧΕΣ  - ΣΥΝΟΛΟ ΚΡΑΤΗΣΕΩΝ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133350</xdr:rowOff>
    </xdr:from>
    <xdr:to>
      <xdr:col>7</xdr:col>
      <xdr:colOff>19050</xdr:colOff>
      <xdr:row>18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85725" y="3867150"/>
          <a:ext cx="5838825" cy="9048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Το παραπάνω λογιστικό φύλλο  παρακολουθεί τις αμοιβές των υπαλλήλων μιας εταιρίας.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Το σύνολο της αμοιβής τους είναι ΩΡΕΣ Χ ΩΡΟΜΙΣΘΙΟ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133350</xdr:rowOff>
    </xdr:from>
    <xdr:to>
      <xdr:col>7</xdr:col>
      <xdr:colOff>19050</xdr:colOff>
      <xdr:row>18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85725" y="3867150"/>
          <a:ext cx="5886450" cy="9048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Το παραπάνω λογιστικό φύλλο  παρακολουθεί τις αμοιβές των υπαλλήλων μιας εταιρίας.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Το σύνολο της αμοιβής τους είναι ΩΡΕΣ Χ ΩΡΟΜΙΣΘΙΟ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13</xdr:row>
      <xdr:rowOff>104775</xdr:rowOff>
    </xdr:from>
    <xdr:to>
      <xdr:col>6</xdr:col>
      <xdr:colOff>571500</xdr:colOff>
      <xdr:row>16</xdr:row>
      <xdr:rowOff>85725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781050" y="2686050"/>
          <a:ext cx="3448050" cy="4667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l-GR" sz="1100" b="1" i="0" u="sng" strike="noStrike" baseline="0">
              <a:solidFill>
                <a:srgbClr val="000000"/>
              </a:solidFill>
              <a:latin typeface="Arial Greek"/>
              <a:cs typeface="Arial Greek"/>
            </a:rPr>
            <a:t>Σημείωση</a:t>
          </a: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: Μόνο στο κελί Β4 θα εισαχθεί τύπος. </a:t>
          </a:r>
        </a:p>
        <a:p>
          <a:pPr algn="l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Οι άλλοι θα προκύψουν από αντιγραφή.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"/>
  <sheetViews>
    <sheetView tabSelected="1" workbookViewId="0">
      <selection activeCell="D7" sqref="D7"/>
    </sheetView>
  </sheetViews>
  <sheetFormatPr defaultRowHeight="12.75"/>
  <cols>
    <col min="1" max="1" width="26" customWidth="1"/>
    <col min="2" max="2" width="19.28515625" customWidth="1"/>
    <col min="3" max="3" width="3.42578125" customWidth="1"/>
    <col min="4" max="4" width="25.7109375" customWidth="1"/>
  </cols>
  <sheetData>
    <row r="1" spans="1:4" ht="16.5" customHeight="1" thickBot="1">
      <c r="A1" s="108" t="s">
        <v>50</v>
      </c>
      <c r="B1" s="109"/>
      <c r="C1" s="109"/>
      <c r="D1" s="110"/>
    </row>
    <row r="2" spans="1:4" ht="16.5" customHeight="1">
      <c r="A2" s="12"/>
      <c r="B2" s="12"/>
      <c r="C2" s="12"/>
      <c r="D2" s="12"/>
    </row>
    <row r="3" spans="1:4" ht="16.5" customHeight="1">
      <c r="A3" s="81"/>
      <c r="B3" s="81"/>
      <c r="C3" s="12"/>
      <c r="D3" s="12"/>
    </row>
    <row r="4" spans="1:4" ht="50.25" customHeight="1">
      <c r="A4" s="70" t="s">
        <v>51</v>
      </c>
      <c r="B4" s="71" t="s">
        <v>52</v>
      </c>
      <c r="C4" s="12"/>
      <c r="D4" s="16" t="s">
        <v>53</v>
      </c>
    </row>
    <row r="5" spans="1:4" ht="16.5" customHeight="1">
      <c r="A5" s="72" t="s">
        <v>54</v>
      </c>
      <c r="B5" s="18">
        <v>500</v>
      </c>
      <c r="C5" s="12"/>
      <c r="D5" s="26"/>
    </row>
    <row r="6" spans="1:4" ht="16.5" customHeight="1">
      <c r="A6" s="72" t="s">
        <v>55</v>
      </c>
      <c r="B6" s="18">
        <v>800</v>
      </c>
      <c r="C6" s="12"/>
      <c r="D6" s="26"/>
    </row>
    <row r="7" spans="1:4" ht="16.5" customHeight="1">
      <c r="A7" s="72" t="s">
        <v>56</v>
      </c>
      <c r="B7" s="18">
        <v>200</v>
      </c>
      <c r="C7" s="12"/>
      <c r="D7" s="26"/>
    </row>
    <row r="8" spans="1:4" ht="16.5" customHeight="1">
      <c r="A8" s="73" t="s">
        <v>0</v>
      </c>
      <c r="B8" s="26"/>
      <c r="C8" s="12"/>
    </row>
  </sheetData>
  <mergeCells count="1">
    <mergeCell ref="A1:D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B4" sqref="B4:F10"/>
    </sheetView>
  </sheetViews>
  <sheetFormatPr defaultRowHeight="12.75"/>
  <cols>
    <col min="1" max="1" width="16.42578125" style="83" customWidth="1"/>
    <col min="2" max="2" width="14.7109375" style="83" customWidth="1"/>
    <col min="3" max="3" width="13" style="83" customWidth="1"/>
    <col min="4" max="4" width="12.140625" style="83" customWidth="1"/>
    <col min="5" max="5" width="12.7109375" style="83" customWidth="1"/>
    <col min="6" max="6" width="15.7109375" style="83" customWidth="1"/>
    <col min="7" max="7" width="4.5703125" style="83" customWidth="1"/>
    <col min="8" max="8" width="22.85546875" style="83" customWidth="1"/>
    <col min="9" max="9" width="14.42578125" style="83" customWidth="1"/>
    <col min="10" max="10" width="18.5703125" style="83" customWidth="1"/>
    <col min="11" max="11" width="11.85546875" style="83" customWidth="1"/>
    <col min="12" max="12" width="9.140625" style="83"/>
    <col min="13" max="13" width="10.85546875" style="83" customWidth="1"/>
    <col min="14" max="14" width="14.140625" style="83" customWidth="1"/>
    <col min="15" max="16384" width="9.140625" style="83"/>
  </cols>
  <sheetData>
    <row r="1" spans="1:17" ht="61.5" customHeight="1" thickBot="1">
      <c r="B1" s="120" t="s">
        <v>57</v>
      </c>
      <c r="C1" s="121"/>
      <c r="D1" s="121"/>
      <c r="E1" s="121"/>
      <c r="F1" s="122"/>
      <c r="O1" s="84"/>
      <c r="P1" s="84"/>
      <c r="Q1" s="84"/>
    </row>
    <row r="2" spans="1:17" ht="62.25" customHeight="1" thickTop="1" thickBot="1">
      <c r="B2" s="85" t="s">
        <v>58</v>
      </c>
      <c r="C2" s="85" t="s">
        <v>59</v>
      </c>
      <c r="D2" s="85" t="s">
        <v>60</v>
      </c>
      <c r="E2" s="85" t="s">
        <v>61</v>
      </c>
      <c r="F2" s="85" t="s">
        <v>62</v>
      </c>
      <c r="H2" s="86" t="s">
        <v>63</v>
      </c>
      <c r="I2" s="86" t="s">
        <v>64</v>
      </c>
      <c r="J2" s="86" t="s">
        <v>65</v>
      </c>
    </row>
    <row r="3" spans="1:17" ht="17.25" thickTop="1" thickBot="1">
      <c r="A3" s="87" t="s">
        <v>66</v>
      </c>
    </row>
    <row r="4" spans="1:17" ht="14.25">
      <c r="A4" s="88" t="s">
        <v>67</v>
      </c>
      <c r="B4" s="89">
        <v>3</v>
      </c>
      <c r="C4" s="90">
        <v>9</v>
      </c>
      <c r="D4" s="90">
        <v>6</v>
      </c>
      <c r="E4" s="90">
        <v>5</v>
      </c>
      <c r="F4" s="91">
        <v>7</v>
      </c>
      <c r="H4" s="92">
        <f>SUM(B4:F4)</f>
        <v>30</v>
      </c>
      <c r="I4" s="93">
        <f>AVERAGE(B4:F4)</f>
        <v>6</v>
      </c>
      <c r="J4" s="94">
        <f>H4*$D$10</f>
        <v>240</v>
      </c>
    </row>
    <row r="5" spans="1:17" ht="14.25">
      <c r="A5" s="88" t="s">
        <v>68</v>
      </c>
      <c r="B5" s="95">
        <v>8</v>
      </c>
      <c r="C5" s="96">
        <v>8</v>
      </c>
      <c r="D5" s="96">
        <v>5</v>
      </c>
      <c r="E5" s="96">
        <v>8</v>
      </c>
      <c r="F5" s="97">
        <v>4</v>
      </c>
      <c r="H5" s="92">
        <f>SUM(B5:F5)</f>
        <v>33</v>
      </c>
      <c r="I5" s="93">
        <f>AVERAGE(B5:F5)</f>
        <v>6.6</v>
      </c>
      <c r="J5" s="94">
        <f>H5*$D$10</f>
        <v>264</v>
      </c>
    </row>
    <row r="6" spans="1:17" ht="14.25">
      <c r="A6" s="88" t="s">
        <v>69</v>
      </c>
      <c r="B6" s="95">
        <v>4</v>
      </c>
      <c r="C6" s="96">
        <v>10</v>
      </c>
      <c r="D6" s="96">
        <v>7</v>
      </c>
      <c r="E6" s="96">
        <v>12</v>
      </c>
      <c r="F6" s="97">
        <v>3</v>
      </c>
      <c r="H6" s="92">
        <f>SUM(B6:F6)</f>
        <v>36</v>
      </c>
      <c r="I6" s="93">
        <f>AVERAGE(B6:F6)</f>
        <v>7.2</v>
      </c>
      <c r="J6" s="94">
        <f>H6*$D$10</f>
        <v>288</v>
      </c>
    </row>
    <row r="7" spans="1:17" ht="15" thickBot="1">
      <c r="A7" s="88" t="s">
        <v>5</v>
      </c>
      <c r="B7" s="98">
        <v>3</v>
      </c>
      <c r="C7" s="99">
        <v>5</v>
      </c>
      <c r="D7" s="99">
        <v>8</v>
      </c>
      <c r="E7" s="99">
        <v>3</v>
      </c>
      <c r="F7" s="100">
        <v>5</v>
      </c>
      <c r="H7" s="92">
        <f>SUM(B7:F7)</f>
        <v>24</v>
      </c>
      <c r="I7" s="93">
        <f>AVERAGE(B7:F7)</f>
        <v>4.8</v>
      </c>
      <c r="J7" s="94">
        <f>H7*$D$10</f>
        <v>192</v>
      </c>
    </row>
    <row r="8" spans="1:17" ht="13.5" thickBot="1"/>
    <row r="9" spans="1:17" ht="26.25" thickBot="1">
      <c r="B9" s="101"/>
      <c r="C9" s="96"/>
      <c r="J9" s="102">
        <f>SUM(J4:J7)</f>
        <v>984</v>
      </c>
      <c r="K9" s="103" t="s">
        <v>70</v>
      </c>
    </row>
    <row r="10" spans="1:17" ht="15">
      <c r="A10" s="104"/>
      <c r="C10" s="105" t="s">
        <v>71</v>
      </c>
      <c r="D10" s="106">
        <v>8</v>
      </c>
      <c r="E10" s="107" t="s">
        <v>72</v>
      </c>
    </row>
    <row r="12" spans="1:17" ht="27.75" customHeight="1"/>
  </sheetData>
  <sheetProtection password="CF4E" sheet="1" objects="1" scenarios="1"/>
  <mergeCells count="1">
    <mergeCell ref="B1:F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N7" sqref="N7"/>
    </sheetView>
  </sheetViews>
  <sheetFormatPr defaultRowHeight="12.75"/>
  <sheetData>
    <row r="1" spans="1:11" ht="20.25" thickTop="1" thickBot="1">
      <c r="A1" s="123" t="s">
        <v>42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ht="14.25" thickTop="1" thickBot="1"/>
    <row r="3" spans="1:11" ht="15" thickBot="1">
      <c r="A3" s="2"/>
      <c r="B3" s="3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5">
        <v>10</v>
      </c>
    </row>
    <row r="4" spans="1:11" ht="15" thickBot="1">
      <c r="A4" s="6">
        <v>2</v>
      </c>
      <c r="B4" s="74"/>
      <c r="C4" s="7"/>
      <c r="D4" s="7"/>
      <c r="E4" s="7"/>
      <c r="F4" s="7"/>
      <c r="G4" s="7"/>
      <c r="H4" s="7"/>
      <c r="I4" s="7"/>
      <c r="J4" s="7"/>
      <c r="K4" s="7"/>
    </row>
    <row r="5" spans="1:11" ht="15.75" thickTop="1" thickBot="1">
      <c r="A5" s="8">
        <v>3</v>
      </c>
      <c r="B5" s="9"/>
      <c r="C5" s="10"/>
      <c r="D5" s="10"/>
      <c r="E5" s="10"/>
      <c r="F5" s="10"/>
      <c r="G5" s="10"/>
      <c r="H5" s="10"/>
      <c r="I5" s="10"/>
      <c r="J5" s="10"/>
      <c r="K5" s="10"/>
    </row>
    <row r="6" spans="1:11" ht="15.75" thickTop="1" thickBot="1">
      <c r="A6" s="8">
        <v>4</v>
      </c>
      <c r="B6" s="9"/>
      <c r="C6" s="10"/>
      <c r="D6" s="10"/>
      <c r="E6" s="10"/>
      <c r="F6" s="10"/>
      <c r="G6" s="10"/>
      <c r="H6" s="10"/>
      <c r="I6" s="10"/>
      <c r="J6" s="10"/>
      <c r="K6" s="10"/>
    </row>
    <row r="7" spans="1:11" ht="15.75" thickTop="1" thickBot="1">
      <c r="A7" s="8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</row>
    <row r="8" spans="1:11" ht="15.75" thickTop="1" thickBot="1">
      <c r="A8" s="8">
        <v>6</v>
      </c>
      <c r="B8" s="9"/>
      <c r="C8" s="10"/>
      <c r="D8" s="10"/>
      <c r="E8" s="10"/>
      <c r="F8" s="10"/>
      <c r="G8" s="10"/>
      <c r="H8" s="10"/>
      <c r="I8" s="10"/>
      <c r="J8" s="10"/>
      <c r="K8" s="10"/>
    </row>
    <row r="9" spans="1:11" ht="15.75" thickTop="1" thickBot="1">
      <c r="A9" s="8">
        <v>7</v>
      </c>
      <c r="B9" s="9"/>
      <c r="C9" s="10"/>
      <c r="D9" s="10"/>
      <c r="E9" s="10"/>
      <c r="F9" s="10"/>
      <c r="G9" s="10"/>
      <c r="H9" s="10"/>
      <c r="I9" s="10"/>
      <c r="J9" s="10"/>
      <c r="K9" s="10"/>
    </row>
    <row r="10" spans="1:11" ht="15.75" thickTop="1" thickBot="1">
      <c r="A10" s="8">
        <v>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5.75" thickTop="1" thickBot="1">
      <c r="A11" s="8">
        <v>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.75" thickTop="1" thickBot="1">
      <c r="A12" s="11">
        <v>10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1">
    <mergeCell ref="A1:K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B4" sqref="B4"/>
    </sheetView>
  </sheetViews>
  <sheetFormatPr defaultRowHeight="12.75"/>
  <sheetData>
    <row r="1" spans="1:11" ht="20.25" thickTop="1" thickBot="1">
      <c r="A1" s="123" t="s">
        <v>42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ht="14.25" thickTop="1" thickBot="1"/>
    <row r="3" spans="1:11" ht="15" thickBot="1">
      <c r="A3" s="45"/>
      <c r="B3" s="46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8">
        <v>10</v>
      </c>
    </row>
    <row r="4" spans="1:11" ht="15" thickBot="1">
      <c r="A4" s="49">
        <v>2</v>
      </c>
      <c r="B4" s="50">
        <f t="shared" ref="B4:K12" si="0">B$3*$A4</f>
        <v>2</v>
      </c>
      <c r="C4" s="51">
        <f t="shared" si="0"/>
        <v>4</v>
      </c>
      <c r="D4" s="51">
        <f t="shared" si="0"/>
        <v>6</v>
      </c>
      <c r="E4" s="51">
        <f t="shared" si="0"/>
        <v>8</v>
      </c>
      <c r="F4" s="51">
        <f t="shared" si="0"/>
        <v>10</v>
      </c>
      <c r="G4" s="51">
        <f t="shared" si="0"/>
        <v>12</v>
      </c>
      <c r="H4" s="51">
        <f t="shared" si="0"/>
        <v>14</v>
      </c>
      <c r="I4" s="51">
        <f t="shared" si="0"/>
        <v>16</v>
      </c>
      <c r="J4" s="51">
        <f t="shared" si="0"/>
        <v>18</v>
      </c>
      <c r="K4" s="51">
        <f t="shared" si="0"/>
        <v>20</v>
      </c>
    </row>
    <row r="5" spans="1:11" ht="15.75" thickTop="1" thickBot="1">
      <c r="A5" s="52">
        <v>3</v>
      </c>
      <c r="B5" s="53">
        <f t="shared" si="0"/>
        <v>3</v>
      </c>
      <c r="C5" s="54">
        <f t="shared" si="0"/>
        <v>6</v>
      </c>
      <c r="D5" s="54">
        <f t="shared" si="0"/>
        <v>9</v>
      </c>
      <c r="E5" s="54">
        <f t="shared" si="0"/>
        <v>12</v>
      </c>
      <c r="F5" s="54">
        <f t="shared" si="0"/>
        <v>15</v>
      </c>
      <c r="G5" s="54">
        <f t="shared" si="0"/>
        <v>18</v>
      </c>
      <c r="H5" s="54">
        <f t="shared" si="0"/>
        <v>21</v>
      </c>
      <c r="I5" s="54">
        <f t="shared" si="0"/>
        <v>24</v>
      </c>
      <c r="J5" s="54">
        <f t="shared" si="0"/>
        <v>27</v>
      </c>
      <c r="K5" s="54">
        <f t="shared" si="0"/>
        <v>30</v>
      </c>
    </row>
    <row r="6" spans="1:11" ht="15.75" thickTop="1" thickBot="1">
      <c r="A6" s="52">
        <v>4</v>
      </c>
      <c r="B6" s="53">
        <f t="shared" si="0"/>
        <v>4</v>
      </c>
      <c r="C6" s="54">
        <f t="shared" si="0"/>
        <v>8</v>
      </c>
      <c r="D6" s="54">
        <f t="shared" si="0"/>
        <v>12</v>
      </c>
      <c r="E6" s="54">
        <f t="shared" si="0"/>
        <v>16</v>
      </c>
      <c r="F6" s="54">
        <f t="shared" si="0"/>
        <v>20</v>
      </c>
      <c r="G6" s="54">
        <f t="shared" si="0"/>
        <v>24</v>
      </c>
      <c r="H6" s="54">
        <f t="shared" si="0"/>
        <v>28</v>
      </c>
      <c r="I6" s="54">
        <f t="shared" si="0"/>
        <v>32</v>
      </c>
      <c r="J6" s="54">
        <f t="shared" si="0"/>
        <v>36</v>
      </c>
      <c r="K6" s="54">
        <f t="shared" si="0"/>
        <v>40</v>
      </c>
    </row>
    <row r="7" spans="1:11" ht="15.75" thickTop="1" thickBot="1">
      <c r="A7" s="52">
        <v>5</v>
      </c>
      <c r="B7" s="53">
        <f t="shared" si="0"/>
        <v>5</v>
      </c>
      <c r="C7" s="54">
        <f t="shared" si="0"/>
        <v>10</v>
      </c>
      <c r="D7" s="54">
        <f t="shared" si="0"/>
        <v>15</v>
      </c>
      <c r="E7" s="54">
        <f t="shared" si="0"/>
        <v>20</v>
      </c>
      <c r="F7" s="54">
        <f t="shared" si="0"/>
        <v>25</v>
      </c>
      <c r="G7" s="54">
        <f t="shared" si="0"/>
        <v>30</v>
      </c>
      <c r="H7" s="54">
        <f t="shared" si="0"/>
        <v>35</v>
      </c>
      <c r="I7" s="54">
        <f t="shared" si="0"/>
        <v>40</v>
      </c>
      <c r="J7" s="54">
        <f t="shared" si="0"/>
        <v>45</v>
      </c>
      <c r="K7" s="54">
        <f t="shared" si="0"/>
        <v>50</v>
      </c>
    </row>
    <row r="8" spans="1:11" ht="15.75" thickTop="1" thickBot="1">
      <c r="A8" s="52">
        <v>6</v>
      </c>
      <c r="B8" s="53">
        <f t="shared" si="0"/>
        <v>6</v>
      </c>
      <c r="C8" s="54">
        <f t="shared" si="0"/>
        <v>12</v>
      </c>
      <c r="D8" s="54">
        <f t="shared" si="0"/>
        <v>18</v>
      </c>
      <c r="E8" s="54">
        <f t="shared" si="0"/>
        <v>24</v>
      </c>
      <c r="F8" s="54">
        <f t="shared" si="0"/>
        <v>30</v>
      </c>
      <c r="G8" s="54">
        <f t="shared" si="0"/>
        <v>36</v>
      </c>
      <c r="H8" s="54">
        <f t="shared" si="0"/>
        <v>42</v>
      </c>
      <c r="I8" s="54">
        <f t="shared" si="0"/>
        <v>48</v>
      </c>
      <c r="J8" s="54">
        <f t="shared" si="0"/>
        <v>54</v>
      </c>
      <c r="K8" s="54">
        <f t="shared" si="0"/>
        <v>60</v>
      </c>
    </row>
    <row r="9" spans="1:11" ht="15.75" thickTop="1" thickBot="1">
      <c r="A9" s="52">
        <v>7</v>
      </c>
      <c r="B9" s="53">
        <f t="shared" si="0"/>
        <v>7</v>
      </c>
      <c r="C9" s="54">
        <f t="shared" si="0"/>
        <v>14</v>
      </c>
      <c r="D9" s="54">
        <f t="shared" si="0"/>
        <v>21</v>
      </c>
      <c r="E9" s="54">
        <f t="shared" si="0"/>
        <v>28</v>
      </c>
      <c r="F9" s="54">
        <f t="shared" si="0"/>
        <v>35</v>
      </c>
      <c r="G9" s="54">
        <f t="shared" si="0"/>
        <v>42</v>
      </c>
      <c r="H9" s="54">
        <f t="shared" si="0"/>
        <v>49</v>
      </c>
      <c r="I9" s="54">
        <f t="shared" si="0"/>
        <v>56</v>
      </c>
      <c r="J9" s="54">
        <f t="shared" si="0"/>
        <v>63</v>
      </c>
      <c r="K9" s="54">
        <f t="shared" si="0"/>
        <v>70</v>
      </c>
    </row>
    <row r="10" spans="1:11" ht="15.75" thickTop="1" thickBot="1">
      <c r="A10" s="52">
        <v>8</v>
      </c>
      <c r="B10" s="53">
        <f t="shared" si="0"/>
        <v>8</v>
      </c>
      <c r="C10" s="54">
        <f t="shared" si="0"/>
        <v>16</v>
      </c>
      <c r="D10" s="54">
        <f t="shared" si="0"/>
        <v>24</v>
      </c>
      <c r="E10" s="54">
        <f t="shared" si="0"/>
        <v>32</v>
      </c>
      <c r="F10" s="54">
        <f t="shared" si="0"/>
        <v>40</v>
      </c>
      <c r="G10" s="54">
        <f t="shared" si="0"/>
        <v>48</v>
      </c>
      <c r="H10" s="54">
        <f t="shared" si="0"/>
        <v>56</v>
      </c>
      <c r="I10" s="54">
        <f t="shared" si="0"/>
        <v>64</v>
      </c>
      <c r="J10" s="54">
        <f t="shared" si="0"/>
        <v>72</v>
      </c>
      <c r="K10" s="54">
        <f t="shared" si="0"/>
        <v>80</v>
      </c>
    </row>
    <row r="11" spans="1:11" ht="15.75" thickTop="1" thickBot="1">
      <c r="A11" s="52">
        <v>9</v>
      </c>
      <c r="B11" s="53">
        <f t="shared" si="0"/>
        <v>9</v>
      </c>
      <c r="C11" s="54">
        <f t="shared" si="0"/>
        <v>18</v>
      </c>
      <c r="D11" s="54">
        <f t="shared" si="0"/>
        <v>27</v>
      </c>
      <c r="E11" s="54">
        <f t="shared" si="0"/>
        <v>36</v>
      </c>
      <c r="F11" s="54">
        <f t="shared" si="0"/>
        <v>45</v>
      </c>
      <c r="G11" s="54">
        <f t="shared" si="0"/>
        <v>54</v>
      </c>
      <c r="H11" s="54">
        <f t="shared" si="0"/>
        <v>63</v>
      </c>
      <c r="I11" s="54">
        <f t="shared" si="0"/>
        <v>72</v>
      </c>
      <c r="J11" s="54">
        <f t="shared" si="0"/>
        <v>81</v>
      </c>
      <c r="K11" s="54">
        <f t="shared" si="0"/>
        <v>90</v>
      </c>
    </row>
    <row r="12" spans="1:11" ht="15.75" thickTop="1" thickBot="1">
      <c r="A12" s="55">
        <v>10</v>
      </c>
      <c r="B12" s="53">
        <f t="shared" si="0"/>
        <v>10</v>
      </c>
      <c r="C12" s="54">
        <f t="shared" si="0"/>
        <v>20</v>
      </c>
      <c r="D12" s="54">
        <f t="shared" si="0"/>
        <v>30</v>
      </c>
      <c r="E12" s="54">
        <f t="shared" si="0"/>
        <v>40</v>
      </c>
      <c r="F12" s="54">
        <f t="shared" si="0"/>
        <v>50</v>
      </c>
      <c r="G12" s="54">
        <f t="shared" si="0"/>
        <v>60</v>
      </c>
      <c r="H12" s="54">
        <f t="shared" si="0"/>
        <v>70</v>
      </c>
      <c r="I12" s="54">
        <f t="shared" si="0"/>
        <v>80</v>
      </c>
      <c r="J12" s="54">
        <f t="shared" si="0"/>
        <v>90</v>
      </c>
      <c r="K12" s="54">
        <f t="shared" si="0"/>
        <v>100</v>
      </c>
    </row>
  </sheetData>
  <sheetProtection password="CF4E" sheet="1"/>
  <mergeCells count="1">
    <mergeCell ref="A1:K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"/>
  <sheetViews>
    <sheetView workbookViewId="0">
      <selection activeCell="B7" sqref="B7"/>
    </sheetView>
  </sheetViews>
  <sheetFormatPr defaultRowHeight="12.75"/>
  <cols>
    <col min="1" max="1" width="26" style="12" customWidth="1"/>
    <col min="2" max="2" width="21.42578125" style="12" customWidth="1"/>
    <col min="3" max="3" width="3.42578125" style="12" customWidth="1"/>
    <col min="4" max="4" width="25.7109375" style="12" customWidth="1"/>
    <col min="5" max="16384" width="9.140625" style="12"/>
  </cols>
  <sheetData>
    <row r="1" spans="1:4" ht="34.5" customHeight="1" thickBot="1">
      <c r="A1" s="108" t="s">
        <v>50</v>
      </c>
      <c r="B1" s="109"/>
      <c r="C1" s="109"/>
      <c r="D1" s="110"/>
    </row>
    <row r="2" spans="1:4" ht="12.75" customHeight="1"/>
    <row r="3" spans="1:4" ht="15">
      <c r="A3" s="81"/>
      <c r="B3" s="81"/>
    </row>
    <row r="4" spans="1:4" ht="54.75" customHeight="1">
      <c r="A4" s="70" t="s">
        <v>51</v>
      </c>
      <c r="B4" s="71" t="s">
        <v>52</v>
      </c>
      <c r="D4" s="16" t="s">
        <v>53</v>
      </c>
    </row>
    <row r="5" spans="1:4" ht="15.75">
      <c r="A5" s="72" t="s">
        <v>54</v>
      </c>
      <c r="B5" s="18">
        <v>500</v>
      </c>
      <c r="D5" s="59">
        <f>B5/B$8</f>
        <v>0.33333333333333331</v>
      </c>
    </row>
    <row r="6" spans="1:4" ht="15.75">
      <c r="A6" s="72" t="s">
        <v>55</v>
      </c>
      <c r="B6" s="18">
        <v>800</v>
      </c>
      <c r="D6" s="59">
        <f>B6/B$8</f>
        <v>0.53333333333333333</v>
      </c>
    </row>
    <row r="7" spans="1:4" ht="15.75">
      <c r="A7" s="72" t="s">
        <v>56</v>
      </c>
      <c r="B7" s="18">
        <v>200</v>
      </c>
      <c r="D7" s="59">
        <f>B7/B$8</f>
        <v>0.13333333333333333</v>
      </c>
    </row>
    <row r="8" spans="1:4" ht="24" customHeight="1">
      <c r="A8" s="73" t="s">
        <v>0</v>
      </c>
      <c r="B8" s="80">
        <f>B5+B6+B7</f>
        <v>1500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D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B6" sqref="B6:B10"/>
    </sheetView>
  </sheetViews>
  <sheetFormatPr defaultRowHeight="12.75"/>
  <cols>
    <col min="1" max="1" width="16.28515625" customWidth="1"/>
    <col min="2" max="2" width="24.42578125" customWidth="1"/>
    <col min="3" max="3" width="21.85546875" customWidth="1"/>
    <col min="4" max="4" width="15.7109375" customWidth="1"/>
    <col min="5" max="5" width="15.140625" customWidth="1"/>
    <col min="6" max="6" width="25.7109375" customWidth="1"/>
  </cols>
  <sheetData>
    <row r="1" spans="1:6" ht="18.75" thickBot="1">
      <c r="A1" s="111" t="s">
        <v>1</v>
      </c>
      <c r="B1" s="112"/>
      <c r="C1" s="112"/>
      <c r="D1" s="112"/>
      <c r="E1" s="112"/>
      <c r="F1" s="113"/>
    </row>
    <row r="3" spans="1:6" ht="15.75">
      <c r="A3" s="12"/>
      <c r="B3" s="12" t="s">
        <v>11</v>
      </c>
      <c r="C3" s="13">
        <v>0.2</v>
      </c>
      <c r="D3" s="12" t="s">
        <v>12</v>
      </c>
      <c r="E3" s="12"/>
      <c r="F3" s="12"/>
    </row>
    <row r="4" spans="1:6" ht="15.75">
      <c r="A4" s="12"/>
      <c r="B4" s="12" t="s">
        <v>14</v>
      </c>
      <c r="C4" s="14">
        <v>400</v>
      </c>
      <c r="D4" s="12" t="s">
        <v>15</v>
      </c>
      <c r="E4" s="12"/>
      <c r="F4" s="12"/>
    </row>
    <row r="5" spans="1:6" ht="60" customHeight="1">
      <c r="A5" s="15" t="s">
        <v>2</v>
      </c>
      <c r="B5" s="15" t="s">
        <v>10</v>
      </c>
      <c r="C5" s="15" t="s">
        <v>3</v>
      </c>
      <c r="D5" s="15" t="s">
        <v>0</v>
      </c>
      <c r="E5" s="16" t="s">
        <v>16</v>
      </c>
      <c r="F5" s="16" t="s">
        <v>13</v>
      </c>
    </row>
    <row r="6" spans="1:6" ht="15">
      <c r="A6" s="17" t="s">
        <v>4</v>
      </c>
      <c r="B6" s="18">
        <v>7106</v>
      </c>
      <c r="C6" s="26"/>
      <c r="D6" s="26"/>
      <c r="E6" s="26"/>
      <c r="F6" s="26"/>
    </row>
    <row r="7" spans="1:6" ht="15">
      <c r="A7" s="17" t="s">
        <v>5</v>
      </c>
      <c r="B7" s="18">
        <v>3007</v>
      </c>
      <c r="C7" s="26"/>
      <c r="D7" s="26"/>
      <c r="E7" s="26"/>
      <c r="F7" s="26"/>
    </row>
    <row r="8" spans="1:6" ht="15">
      <c r="A8" s="17" t="s">
        <v>6</v>
      </c>
      <c r="B8" s="18">
        <v>10000</v>
      </c>
      <c r="C8" s="26"/>
      <c r="D8" s="26"/>
      <c r="E8" s="26"/>
      <c r="F8" s="26"/>
    </row>
    <row r="9" spans="1:6" ht="15">
      <c r="A9" s="17" t="s">
        <v>7</v>
      </c>
      <c r="B9" s="18">
        <v>15000</v>
      </c>
      <c r="C9" s="26"/>
      <c r="D9" s="26"/>
      <c r="E9" s="26"/>
      <c r="F9" s="26"/>
    </row>
    <row r="10" spans="1:6" ht="15">
      <c r="A10" s="17" t="s">
        <v>8</v>
      </c>
      <c r="B10" s="18">
        <v>5556</v>
      </c>
      <c r="C10" s="26"/>
      <c r="D10" s="26"/>
      <c r="E10" s="26"/>
      <c r="F10" s="26"/>
    </row>
    <row r="11" spans="1:6">
      <c r="A11" s="12"/>
    </row>
    <row r="12" spans="1:6" ht="45">
      <c r="A12" s="12"/>
      <c r="C12" s="23" t="s">
        <v>9</v>
      </c>
    </row>
  </sheetData>
  <mergeCells count="1">
    <mergeCell ref="A1:F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D25" sqref="D25"/>
    </sheetView>
  </sheetViews>
  <sheetFormatPr defaultRowHeight="12.75"/>
  <cols>
    <col min="1" max="1" width="16.28515625" customWidth="1"/>
    <col min="2" max="2" width="24.42578125" customWidth="1"/>
    <col min="3" max="3" width="21.85546875" customWidth="1"/>
    <col min="4" max="4" width="15.7109375" customWidth="1"/>
    <col min="5" max="5" width="15.140625" customWidth="1"/>
    <col min="6" max="6" width="25.7109375" customWidth="1"/>
  </cols>
  <sheetData>
    <row r="1" spans="1:6" ht="18.75" thickBot="1">
      <c r="A1" s="111" t="s">
        <v>1</v>
      </c>
      <c r="B1" s="112"/>
      <c r="C1" s="112"/>
      <c r="D1" s="112"/>
      <c r="E1" s="112"/>
      <c r="F1" s="113"/>
    </row>
    <row r="3" spans="1:6" ht="15.75">
      <c r="A3" s="12"/>
      <c r="B3" s="12" t="s">
        <v>11</v>
      </c>
      <c r="C3" s="13">
        <v>0.2</v>
      </c>
      <c r="D3" s="12" t="s">
        <v>12</v>
      </c>
      <c r="E3" s="12"/>
      <c r="F3" s="12"/>
    </row>
    <row r="4" spans="1:6" ht="15.75">
      <c r="A4" s="12"/>
      <c r="B4" s="12" t="s">
        <v>14</v>
      </c>
      <c r="C4" s="14">
        <v>400</v>
      </c>
      <c r="D4" s="12" t="s">
        <v>15</v>
      </c>
      <c r="E4" s="12"/>
      <c r="F4" s="12"/>
    </row>
    <row r="5" spans="1:6" ht="60" customHeight="1">
      <c r="A5" s="15" t="s">
        <v>2</v>
      </c>
      <c r="B5" s="15" t="s">
        <v>10</v>
      </c>
      <c r="C5" s="15" t="s">
        <v>3</v>
      </c>
      <c r="D5" s="15" t="s">
        <v>0</v>
      </c>
      <c r="E5" s="16" t="s">
        <v>16</v>
      </c>
      <c r="F5" s="16" t="s">
        <v>13</v>
      </c>
    </row>
    <row r="6" spans="1:6" ht="15.75">
      <c r="A6" s="17" t="s">
        <v>4</v>
      </c>
      <c r="B6" s="18">
        <v>7106</v>
      </c>
      <c r="C6" s="19">
        <f>B6*C$3</f>
        <v>1421.2</v>
      </c>
      <c r="D6" s="20">
        <f>B6+C6</f>
        <v>8527.2000000000007</v>
      </c>
      <c r="E6" s="21">
        <f>D6/C$4</f>
        <v>21.318000000000001</v>
      </c>
      <c r="F6" s="22">
        <f>D6/D$12</f>
        <v>0.17472767955936958</v>
      </c>
    </row>
    <row r="7" spans="1:6" ht="15.75">
      <c r="A7" s="17" t="s">
        <v>5</v>
      </c>
      <c r="B7" s="18">
        <v>3007</v>
      </c>
      <c r="C7" s="19">
        <f>B7*C$3</f>
        <v>601.4</v>
      </c>
      <c r="D7" s="20">
        <f>B7+C7</f>
        <v>3608.4</v>
      </c>
      <c r="E7" s="21">
        <f>D7/C$4</f>
        <v>9.0210000000000008</v>
      </c>
      <c r="F7" s="22">
        <f>D7/D$12</f>
        <v>7.3938380584720562E-2</v>
      </c>
    </row>
    <row r="8" spans="1:6" ht="15.75">
      <c r="A8" s="17" t="s">
        <v>6</v>
      </c>
      <c r="B8" s="18">
        <v>10000</v>
      </c>
      <c r="C8" s="19">
        <f>B8*C$3</f>
        <v>2000</v>
      </c>
      <c r="D8" s="20">
        <f>B8+C8</f>
        <v>12000</v>
      </c>
      <c r="E8" s="21">
        <f>D8/C$4</f>
        <v>30</v>
      </c>
      <c r="F8" s="22">
        <f>D8/D$12</f>
        <v>0.24588753104330083</v>
      </c>
    </row>
    <row r="9" spans="1:6" ht="15.75">
      <c r="A9" s="17" t="s">
        <v>7</v>
      </c>
      <c r="B9" s="18">
        <v>15000</v>
      </c>
      <c r="C9" s="19">
        <f>B9*C$3</f>
        <v>3000</v>
      </c>
      <c r="D9" s="20">
        <f>B9+C9</f>
        <v>18000</v>
      </c>
      <c r="E9" s="21">
        <f>D9/C$4</f>
        <v>45</v>
      </c>
      <c r="F9" s="22">
        <f>D9/D$12</f>
        <v>0.36883129656495123</v>
      </c>
    </row>
    <row r="10" spans="1:6" ht="15.75">
      <c r="A10" s="17" t="s">
        <v>8</v>
      </c>
      <c r="B10" s="18">
        <v>5556</v>
      </c>
      <c r="C10" s="19">
        <f>B10*C$3</f>
        <v>1111.2</v>
      </c>
      <c r="D10" s="20">
        <f>B10+C10</f>
        <v>6667.2</v>
      </c>
      <c r="E10" s="21">
        <f>D10/C$4</f>
        <v>16.667999999999999</v>
      </c>
      <c r="F10" s="22">
        <f>D10/D$12</f>
        <v>0.13661511224765793</v>
      </c>
    </row>
    <row r="11" spans="1:6">
      <c r="A11" s="12"/>
      <c r="B11" s="12"/>
      <c r="C11" s="12"/>
      <c r="D11" s="12"/>
      <c r="E11" s="12"/>
      <c r="F11" s="12"/>
    </row>
    <row r="12" spans="1:6" ht="45">
      <c r="A12" s="12"/>
      <c r="B12" s="12"/>
      <c r="C12" s="23" t="s">
        <v>9</v>
      </c>
      <c r="D12" s="24">
        <f>D6+D7+D8+D9+D10</f>
        <v>48802.799999999996</v>
      </c>
      <c r="E12" s="25">
        <f>E6+E7+E8+E9+E10</f>
        <v>122.00700000000001</v>
      </c>
      <c r="F12" s="12"/>
    </row>
  </sheetData>
  <sheetProtection password="CF4E" sheet="1"/>
  <mergeCells count="1">
    <mergeCell ref="A1:F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zoomScale="75" workbookViewId="0">
      <selection activeCell="F13" sqref="F13"/>
    </sheetView>
  </sheetViews>
  <sheetFormatPr defaultRowHeight="12.75"/>
  <cols>
    <col min="1" max="1" width="26.42578125" customWidth="1"/>
    <col min="2" max="4" width="14.5703125" customWidth="1"/>
    <col min="5" max="5" width="17.85546875" customWidth="1"/>
    <col min="6" max="6" width="26.5703125" customWidth="1"/>
  </cols>
  <sheetData>
    <row r="1" spans="1:6" ht="41.25" customHeight="1">
      <c r="A1" s="114" t="s">
        <v>41</v>
      </c>
      <c r="B1" s="115"/>
      <c r="C1" s="115"/>
      <c r="D1" s="115"/>
      <c r="E1" s="115"/>
      <c r="F1" s="116"/>
    </row>
    <row r="2" spans="1:6">
      <c r="A2" s="26"/>
      <c r="B2" s="26"/>
      <c r="C2" s="26"/>
      <c r="D2" s="26"/>
      <c r="E2" s="26"/>
      <c r="F2" s="26"/>
    </row>
    <row r="3" spans="1:6" ht="43.5" customHeight="1">
      <c r="A3" s="56" t="s">
        <v>17</v>
      </c>
      <c r="B3" s="56" t="s">
        <v>18</v>
      </c>
      <c r="C3" s="56" t="s">
        <v>19</v>
      </c>
      <c r="D3" s="56" t="s">
        <v>20</v>
      </c>
      <c r="E3" s="56" t="s">
        <v>21</v>
      </c>
      <c r="F3" s="56" t="s">
        <v>22</v>
      </c>
    </row>
    <row r="4" spans="1:6">
      <c r="A4" s="37" t="s">
        <v>46</v>
      </c>
      <c r="B4" s="54">
        <v>10</v>
      </c>
      <c r="C4" s="54">
        <v>50</v>
      </c>
      <c r="D4" s="54">
        <v>20</v>
      </c>
      <c r="E4" s="26"/>
      <c r="F4" s="26"/>
    </row>
    <row r="5" spans="1:6">
      <c r="A5" s="37" t="s">
        <v>47</v>
      </c>
      <c r="B5" s="54">
        <v>20</v>
      </c>
      <c r="C5" s="54">
        <v>60</v>
      </c>
      <c r="D5" s="54">
        <v>30</v>
      </c>
      <c r="E5" s="26"/>
      <c r="F5" s="26"/>
    </row>
    <row r="6" spans="1:6">
      <c r="A6" s="37" t="s">
        <v>48</v>
      </c>
      <c r="B6" s="54">
        <v>30</v>
      </c>
      <c r="C6" s="54">
        <v>70</v>
      </c>
      <c r="D6" s="54">
        <v>40</v>
      </c>
      <c r="E6" s="26"/>
      <c r="F6" s="26"/>
    </row>
    <row r="7" spans="1:6">
      <c r="A7" s="37" t="s">
        <v>49</v>
      </c>
      <c r="B7" s="54">
        <v>40</v>
      </c>
      <c r="C7" s="54">
        <v>80</v>
      </c>
      <c r="D7" s="54">
        <v>50</v>
      </c>
      <c r="E7" s="26"/>
      <c r="F7" s="26"/>
    </row>
    <row r="8" spans="1:6">
      <c r="A8" s="26"/>
      <c r="B8" s="26"/>
      <c r="C8" s="26"/>
      <c r="D8" s="26"/>
      <c r="E8" s="26"/>
      <c r="F8" s="26"/>
    </row>
    <row r="9" spans="1:6">
      <c r="A9" s="60"/>
      <c r="B9" s="61"/>
      <c r="C9" s="61"/>
      <c r="D9" s="61"/>
      <c r="E9" s="62"/>
      <c r="F9" s="62"/>
    </row>
    <row r="10" spans="1:6" ht="45.75" customHeight="1">
      <c r="A10" s="56" t="s">
        <v>23</v>
      </c>
      <c r="B10" s="26"/>
      <c r="C10" s="26"/>
      <c r="D10" s="26"/>
      <c r="E10" s="82"/>
      <c r="F10" s="68"/>
    </row>
    <row r="11" spans="1:6" ht="47.25" customHeight="1">
      <c r="A11" s="56" t="s">
        <v>24</v>
      </c>
      <c r="B11" s="26"/>
      <c r="C11" s="26"/>
      <c r="D11" s="26"/>
      <c r="F11" s="68"/>
    </row>
    <row r="12" spans="1:6" ht="67.5" customHeight="1">
      <c r="A12" s="56" t="s">
        <v>25</v>
      </c>
      <c r="B12" s="26"/>
      <c r="C12" s="26"/>
      <c r="D12" s="26"/>
      <c r="F12" s="68"/>
    </row>
  </sheetData>
  <mergeCells count="1">
    <mergeCell ref="A1:F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5" sqref="A5:D8"/>
    </sheetView>
  </sheetViews>
  <sheetFormatPr defaultRowHeight="12.75"/>
  <cols>
    <col min="1" max="1" width="26.42578125" customWidth="1"/>
    <col min="2" max="4" width="14.5703125" customWidth="1"/>
    <col min="5" max="5" width="17.85546875" customWidth="1"/>
    <col min="6" max="6" width="26.5703125" customWidth="1"/>
  </cols>
  <sheetData>
    <row r="1" spans="1:6" ht="41.25" customHeight="1">
      <c r="A1" s="114" t="s">
        <v>45</v>
      </c>
      <c r="B1" s="115"/>
      <c r="C1" s="115"/>
      <c r="D1" s="115"/>
      <c r="E1" s="115"/>
      <c r="F1" s="116"/>
    </row>
    <row r="2" spans="1:6">
      <c r="A2" s="26"/>
      <c r="B2" s="26"/>
      <c r="C2" s="26"/>
      <c r="D2" s="26"/>
      <c r="E2" s="26"/>
      <c r="F2" s="26"/>
    </row>
    <row r="3" spans="1:6" ht="43.5" customHeight="1">
      <c r="A3" s="56" t="s">
        <v>17</v>
      </c>
      <c r="B3" s="56" t="s">
        <v>18</v>
      </c>
      <c r="C3" s="56" t="s">
        <v>19</v>
      </c>
      <c r="D3" s="56" t="s">
        <v>20</v>
      </c>
      <c r="E3" s="56" t="s">
        <v>21</v>
      </c>
      <c r="F3" s="56" t="s">
        <v>22</v>
      </c>
    </row>
    <row r="4" spans="1:6" ht="14.25">
      <c r="A4" s="57"/>
      <c r="B4" s="57"/>
      <c r="C4" s="57"/>
      <c r="D4" s="57"/>
      <c r="E4" s="57"/>
      <c r="F4" s="57"/>
    </row>
    <row r="5" spans="1:6" ht="15">
      <c r="A5" s="37" t="s">
        <v>46</v>
      </c>
      <c r="B5" s="54">
        <v>10</v>
      </c>
      <c r="C5" s="54">
        <v>50</v>
      </c>
      <c r="D5" s="54">
        <v>20</v>
      </c>
      <c r="E5" s="58">
        <f>B5+C5+D5</f>
        <v>80</v>
      </c>
      <c r="F5" s="59">
        <f>E5/E$10</f>
        <v>0.16</v>
      </c>
    </row>
    <row r="6" spans="1:6" ht="15">
      <c r="A6" s="37" t="s">
        <v>47</v>
      </c>
      <c r="B6" s="54">
        <v>20</v>
      </c>
      <c r="C6" s="54">
        <v>60</v>
      </c>
      <c r="D6" s="54">
        <v>30</v>
      </c>
      <c r="E6" s="58">
        <f>B6+C6+D6</f>
        <v>110</v>
      </c>
      <c r="F6" s="59">
        <f>E6/E$10</f>
        <v>0.22</v>
      </c>
    </row>
    <row r="7" spans="1:6" ht="15">
      <c r="A7" s="37" t="s">
        <v>48</v>
      </c>
      <c r="B7" s="54">
        <v>30</v>
      </c>
      <c r="C7" s="54">
        <v>70</v>
      </c>
      <c r="D7" s="54">
        <v>40</v>
      </c>
      <c r="E7" s="58">
        <f>B7+C7+D7</f>
        <v>140</v>
      </c>
      <c r="F7" s="59">
        <f>E7/E$10</f>
        <v>0.28000000000000003</v>
      </c>
    </row>
    <row r="8" spans="1:6" ht="15">
      <c r="A8" s="37" t="s">
        <v>49</v>
      </c>
      <c r="B8" s="54">
        <v>40</v>
      </c>
      <c r="C8" s="54">
        <v>80</v>
      </c>
      <c r="D8" s="54">
        <v>50</v>
      </c>
      <c r="E8" s="58">
        <f>B8+C8+D8</f>
        <v>170</v>
      </c>
      <c r="F8" s="59">
        <f>E8/E$10</f>
        <v>0.34</v>
      </c>
    </row>
    <row r="9" spans="1:6" ht="13.5" thickBot="1">
      <c r="A9" s="60"/>
      <c r="B9" s="61"/>
      <c r="C9" s="61"/>
      <c r="D9" s="61"/>
      <c r="E9" s="62"/>
      <c r="F9" s="62"/>
    </row>
    <row r="10" spans="1:6" ht="45.75" customHeight="1" thickBot="1">
      <c r="A10" s="56" t="s">
        <v>23</v>
      </c>
      <c r="B10" s="63">
        <f>B5+B6+B7+B8</f>
        <v>100</v>
      </c>
      <c r="C10" s="63">
        <f>C5+C6+C7+C8</f>
        <v>260</v>
      </c>
      <c r="D10" s="64">
        <f>D5+D6+D7+D8</f>
        <v>140</v>
      </c>
      <c r="E10" s="65">
        <f>E5+E6+E7+E8</f>
        <v>500</v>
      </c>
      <c r="F10" s="66"/>
    </row>
    <row r="11" spans="1:6" ht="47.25" customHeight="1">
      <c r="A11" s="56" t="s">
        <v>24</v>
      </c>
      <c r="B11" s="63">
        <f>B10/4</f>
        <v>25</v>
      </c>
      <c r="C11" s="63">
        <f>C10/4</f>
        <v>65</v>
      </c>
      <c r="D11" s="63">
        <f>D10/4</f>
        <v>35</v>
      </c>
      <c r="E11" s="67"/>
      <c r="F11" s="68"/>
    </row>
    <row r="12" spans="1:6" ht="67.5" customHeight="1">
      <c r="A12" s="56" t="s">
        <v>25</v>
      </c>
      <c r="B12" s="69">
        <f>B10/$E10</f>
        <v>0.2</v>
      </c>
      <c r="C12" s="69">
        <f>C10/$E10</f>
        <v>0.52</v>
      </c>
      <c r="D12" s="69">
        <f>D10/$E10</f>
        <v>0.28000000000000003</v>
      </c>
      <c r="E12" s="67"/>
      <c r="F12" s="68"/>
    </row>
  </sheetData>
  <sheetProtection password="CF4E" sheet="1"/>
  <mergeCells count="1">
    <mergeCell ref="A1:F1"/>
  </mergeCells>
  <phoneticPr fontId="17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A2" sqref="A2:J2"/>
    </sheetView>
  </sheetViews>
  <sheetFormatPr defaultRowHeight="12.75"/>
  <cols>
    <col min="1" max="1" width="21.28515625" customWidth="1"/>
    <col min="2" max="2" width="14.7109375" customWidth="1"/>
    <col min="3" max="3" width="12.28515625" customWidth="1"/>
    <col min="4" max="4" width="14.85546875" customWidth="1"/>
    <col min="5" max="5" width="13.85546875" customWidth="1"/>
    <col min="7" max="7" width="10.5703125" customWidth="1"/>
    <col min="8" max="8" width="2.5703125" customWidth="1"/>
    <col min="9" max="9" width="13" customWidth="1"/>
    <col min="10" max="10" width="16" customWidth="1"/>
  </cols>
  <sheetData>
    <row r="1" spans="1:11" ht="13.5" thickBot="1"/>
    <row r="2" spans="1:11" ht="18.75" thickBot="1">
      <c r="A2" s="117" t="s">
        <v>26</v>
      </c>
      <c r="B2" s="118"/>
      <c r="C2" s="118"/>
      <c r="D2" s="118"/>
      <c r="E2" s="118"/>
      <c r="F2" s="118"/>
      <c r="G2" s="118"/>
      <c r="H2" s="118"/>
      <c r="I2" s="118"/>
      <c r="J2" s="119"/>
    </row>
    <row r="3" spans="1:11" ht="28.5" customHeight="1" thickTop="1">
      <c r="A3" s="75" t="s">
        <v>27</v>
      </c>
      <c r="B3" s="75" t="s">
        <v>28</v>
      </c>
      <c r="C3" s="75" t="s">
        <v>29</v>
      </c>
      <c r="D3" s="75" t="s">
        <v>30</v>
      </c>
      <c r="E3" s="75" t="s">
        <v>31</v>
      </c>
    </row>
    <row r="4" spans="1:11" ht="21.75" customHeight="1">
      <c r="A4" s="76">
        <v>0.04</v>
      </c>
      <c r="B4" s="76">
        <v>0.02</v>
      </c>
      <c r="C4" s="76">
        <v>0.08</v>
      </c>
      <c r="D4" s="76">
        <v>0.01</v>
      </c>
      <c r="E4" s="76">
        <v>0.2</v>
      </c>
    </row>
    <row r="5" spans="1:11" ht="46.5" customHeight="1">
      <c r="A5" s="77" t="s">
        <v>43</v>
      </c>
      <c r="B5" s="77" t="s">
        <v>32</v>
      </c>
      <c r="C5" s="77" t="s">
        <v>32</v>
      </c>
      <c r="D5" s="77" t="s">
        <v>32</v>
      </c>
      <c r="E5" s="77" t="s">
        <v>44</v>
      </c>
    </row>
    <row r="6" spans="1:11" ht="18" customHeight="1"/>
    <row r="7" spans="1:11" ht="18" customHeight="1" thickBot="1"/>
    <row r="8" spans="1:11" ht="75" customHeight="1" thickTop="1">
      <c r="A8" s="32" t="s">
        <v>33</v>
      </c>
      <c r="B8" s="33" t="s">
        <v>34</v>
      </c>
      <c r="C8" s="34" t="s">
        <v>27</v>
      </c>
      <c r="D8" s="33" t="s">
        <v>28</v>
      </c>
      <c r="E8" s="33" t="s">
        <v>29</v>
      </c>
      <c r="F8" s="34" t="s">
        <v>30</v>
      </c>
      <c r="G8" s="34" t="s">
        <v>31</v>
      </c>
      <c r="H8" s="35"/>
      <c r="I8" s="33" t="s">
        <v>35</v>
      </c>
      <c r="J8" s="33" t="s">
        <v>36</v>
      </c>
      <c r="K8" s="1"/>
    </row>
    <row r="9" spans="1:11" ht="18" customHeight="1">
      <c r="A9" t="s">
        <v>37</v>
      </c>
      <c r="B9" s="38">
        <v>285520</v>
      </c>
      <c r="C9" s="26"/>
      <c r="D9" s="26"/>
      <c r="E9" s="26"/>
      <c r="F9" s="26"/>
      <c r="G9" s="26"/>
      <c r="I9" s="26"/>
      <c r="J9" s="26"/>
    </row>
    <row r="10" spans="1:11" ht="18" customHeight="1">
      <c r="A10" t="s">
        <v>38</v>
      </c>
      <c r="B10" s="38">
        <v>300000</v>
      </c>
      <c r="C10" s="26"/>
      <c r="D10" s="26"/>
      <c r="E10" s="26"/>
      <c r="F10" s="26"/>
      <c r="G10" s="26"/>
      <c r="I10" s="26"/>
      <c r="J10" s="26"/>
    </row>
    <row r="11" spans="1:11" ht="18" customHeight="1">
      <c r="A11" t="s">
        <v>39</v>
      </c>
      <c r="B11" s="38">
        <v>250050</v>
      </c>
      <c r="C11" s="26"/>
      <c r="D11" s="26"/>
      <c r="E11" s="26"/>
      <c r="F11" s="26"/>
      <c r="G11" s="26"/>
      <c r="I11" s="26"/>
      <c r="J11" s="26"/>
    </row>
    <row r="12" spans="1:11" ht="18" customHeight="1"/>
    <row r="13" spans="1:11" ht="18" customHeight="1">
      <c r="A13" t="s">
        <v>40</v>
      </c>
    </row>
  </sheetData>
  <mergeCells count="1">
    <mergeCell ref="A2:J2"/>
  </mergeCells>
  <phoneticPr fontId="17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J2"/>
    </sheetView>
  </sheetViews>
  <sheetFormatPr defaultRowHeight="12.75"/>
  <cols>
    <col min="1" max="1" width="21.28515625" customWidth="1"/>
    <col min="2" max="2" width="14.7109375" customWidth="1"/>
    <col min="3" max="3" width="12.28515625" customWidth="1"/>
    <col min="4" max="4" width="14.85546875" customWidth="1"/>
    <col min="5" max="5" width="13.85546875" customWidth="1"/>
    <col min="7" max="7" width="10.5703125" customWidth="1"/>
    <col min="8" max="8" width="2.5703125" customWidth="1"/>
    <col min="9" max="9" width="13" customWidth="1"/>
    <col min="10" max="10" width="16" customWidth="1"/>
  </cols>
  <sheetData>
    <row r="1" spans="1:11" ht="13.5" thickBot="1"/>
    <row r="2" spans="1:11" ht="18.75" thickBot="1">
      <c r="A2" s="117" t="s">
        <v>26</v>
      </c>
      <c r="B2" s="118"/>
      <c r="C2" s="118"/>
      <c r="D2" s="118"/>
      <c r="E2" s="118"/>
      <c r="F2" s="118"/>
      <c r="G2" s="118"/>
      <c r="H2" s="118"/>
      <c r="I2" s="118"/>
      <c r="J2" s="119"/>
    </row>
    <row r="3" spans="1:11" ht="61.5" customHeight="1" thickTop="1">
      <c r="A3" s="27" t="s">
        <v>27</v>
      </c>
      <c r="B3" s="27" t="s">
        <v>28</v>
      </c>
      <c r="C3" s="27" t="s">
        <v>29</v>
      </c>
      <c r="D3" s="27" t="s">
        <v>30</v>
      </c>
      <c r="E3" s="27" t="s">
        <v>31</v>
      </c>
      <c r="F3" s="28"/>
      <c r="G3" s="12"/>
      <c r="H3" s="12"/>
      <c r="I3" s="12"/>
      <c r="J3" s="12"/>
    </row>
    <row r="4" spans="1:11" ht="15">
      <c r="A4" s="29">
        <v>0.04</v>
      </c>
      <c r="B4" s="29">
        <v>0.02</v>
      </c>
      <c r="C4" s="29">
        <v>0.08</v>
      </c>
      <c r="D4" s="29">
        <v>0.01</v>
      </c>
      <c r="E4" s="29">
        <v>0.2</v>
      </c>
      <c r="F4" s="12"/>
      <c r="G4" s="12"/>
      <c r="H4" s="12"/>
      <c r="I4" s="12"/>
      <c r="J4" s="12"/>
    </row>
    <row r="5" spans="1:11" ht="48.75" customHeight="1">
      <c r="A5" s="30" t="s">
        <v>43</v>
      </c>
      <c r="B5" s="30" t="s">
        <v>32</v>
      </c>
      <c r="C5" s="30" t="s">
        <v>32</v>
      </c>
      <c r="D5" s="30" t="s">
        <v>32</v>
      </c>
      <c r="E5" s="30" t="s">
        <v>44</v>
      </c>
      <c r="F5" s="12"/>
      <c r="G5" s="12"/>
      <c r="H5" s="12"/>
      <c r="I5" s="12"/>
      <c r="J5" s="12"/>
    </row>
    <row r="6" spans="1:11">
      <c r="A6" s="31"/>
      <c r="B6" s="12"/>
      <c r="C6" s="12"/>
      <c r="D6" s="12"/>
      <c r="E6" s="12"/>
      <c r="F6" s="12"/>
      <c r="G6" s="12"/>
      <c r="H6" s="12"/>
      <c r="I6" s="12"/>
      <c r="J6" s="12"/>
    </row>
    <row r="7" spans="1:11" ht="13.5" thickBot="1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ht="87.75" customHeight="1" thickTop="1">
      <c r="A8" s="32" t="s">
        <v>33</v>
      </c>
      <c r="B8" s="33" t="s">
        <v>34</v>
      </c>
      <c r="C8" s="34" t="s">
        <v>27</v>
      </c>
      <c r="D8" s="33" t="s">
        <v>28</v>
      </c>
      <c r="E8" s="33" t="s">
        <v>29</v>
      </c>
      <c r="F8" s="34" t="s">
        <v>30</v>
      </c>
      <c r="G8" s="34" t="s">
        <v>31</v>
      </c>
      <c r="H8" s="35"/>
      <c r="I8" s="33" t="s">
        <v>35</v>
      </c>
      <c r="J8" s="36" t="s">
        <v>36</v>
      </c>
      <c r="K8" s="1"/>
    </row>
    <row r="9" spans="1:11">
      <c r="A9" s="37" t="s">
        <v>37</v>
      </c>
      <c r="B9" s="78">
        <v>285520</v>
      </c>
      <c r="C9" s="78">
        <f>A$4*B9</f>
        <v>11420.800000000001</v>
      </c>
      <c r="D9" s="78">
        <f>B$4*B9</f>
        <v>5710.4000000000005</v>
      </c>
      <c r="E9" s="78">
        <f>C$4*B9</f>
        <v>22841.600000000002</v>
      </c>
      <c r="F9" s="78">
        <f>D$4*B9</f>
        <v>2855.2000000000003</v>
      </c>
      <c r="G9" s="78">
        <f>E$4*F9</f>
        <v>571.04000000000008</v>
      </c>
      <c r="H9" s="35"/>
      <c r="I9" s="79">
        <f>C9+D9+E9+F9+G9</f>
        <v>43399.040000000001</v>
      </c>
      <c r="J9" s="39">
        <f>B9-I9</f>
        <v>242120.95999999999</v>
      </c>
    </row>
    <row r="10" spans="1:11">
      <c r="A10" s="37" t="s">
        <v>38</v>
      </c>
      <c r="B10" s="78">
        <v>300000</v>
      </c>
      <c r="C10" s="78">
        <f>A$4*B10</f>
        <v>12000</v>
      </c>
      <c r="D10" s="78">
        <f>B$4*B10</f>
        <v>6000</v>
      </c>
      <c r="E10" s="78">
        <f>C$4*B10</f>
        <v>24000</v>
      </c>
      <c r="F10" s="78">
        <f>D$4*B10</f>
        <v>3000</v>
      </c>
      <c r="G10" s="78">
        <f>E$4*F10</f>
        <v>600</v>
      </c>
      <c r="H10" s="35"/>
      <c r="I10" s="79">
        <f>C10+D10+E10+F10+G10</f>
        <v>45600</v>
      </c>
      <c r="J10" s="39">
        <f>B10-I10</f>
        <v>254400</v>
      </c>
    </row>
    <row r="11" spans="1:11">
      <c r="A11" s="37" t="s">
        <v>39</v>
      </c>
      <c r="B11" s="78">
        <v>250050</v>
      </c>
      <c r="C11" s="78">
        <f>A$4*B11</f>
        <v>10002</v>
      </c>
      <c r="D11" s="78">
        <f>B$4*B11</f>
        <v>5001</v>
      </c>
      <c r="E11" s="78">
        <f>C$4*B11</f>
        <v>20004</v>
      </c>
      <c r="F11" s="78">
        <f>D$4*B11</f>
        <v>2500.5</v>
      </c>
      <c r="G11" s="78">
        <f>E$4*F11</f>
        <v>500.1</v>
      </c>
      <c r="H11" s="35"/>
      <c r="I11" s="79">
        <f>C11+D11+E11+F11+G11</f>
        <v>38007.599999999999</v>
      </c>
      <c r="J11" s="39">
        <f>B11-I11</f>
        <v>212042.4</v>
      </c>
    </row>
    <row r="12" spans="1:11" ht="13.5" thickBot="1">
      <c r="A12" s="12"/>
      <c r="B12" s="12"/>
      <c r="C12" s="12"/>
      <c r="D12" s="12"/>
      <c r="E12" s="12"/>
      <c r="F12" s="12"/>
      <c r="G12" s="12"/>
      <c r="H12" s="35"/>
      <c r="I12" s="12"/>
      <c r="J12" s="40"/>
    </row>
    <row r="13" spans="1:11" ht="17.25" thickTop="1" thickBot="1">
      <c r="A13" s="41" t="s">
        <v>40</v>
      </c>
      <c r="B13" s="42">
        <f t="shared" ref="B13:G13" si="0">B9+B10+B11</f>
        <v>835570</v>
      </c>
      <c r="C13" s="42">
        <f t="shared" si="0"/>
        <v>33422.800000000003</v>
      </c>
      <c r="D13" s="42">
        <f t="shared" si="0"/>
        <v>16711.400000000001</v>
      </c>
      <c r="E13" s="42">
        <f t="shared" si="0"/>
        <v>66845.600000000006</v>
      </c>
      <c r="F13" s="42">
        <f t="shared" si="0"/>
        <v>8355.7000000000007</v>
      </c>
      <c r="G13" s="42">
        <f t="shared" si="0"/>
        <v>1671.1399999999999</v>
      </c>
      <c r="H13" s="43"/>
      <c r="I13" s="42">
        <f>I9+I10+I11</f>
        <v>127006.64000000001</v>
      </c>
      <c r="J13" s="44">
        <f>J9+J10+J11</f>
        <v>708563.36</v>
      </c>
    </row>
    <row r="14" spans="1:11" ht="13.5" thickTop="1"/>
  </sheetData>
  <sheetProtection password="CF4E" sheet="1" objects="1"/>
  <mergeCells count="1">
    <mergeCell ref="A2:J2"/>
  </mergeCells>
  <phoneticPr fontId="17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H13" sqref="H13"/>
    </sheetView>
  </sheetViews>
  <sheetFormatPr defaultRowHeight="12.75"/>
  <cols>
    <col min="1" max="1" width="15.7109375" style="83" customWidth="1"/>
    <col min="2" max="2" width="14.7109375" style="83" customWidth="1"/>
    <col min="3" max="3" width="13" style="83" customWidth="1"/>
    <col min="4" max="4" width="12.140625" style="83" customWidth="1"/>
    <col min="5" max="5" width="12.7109375" style="83" customWidth="1"/>
    <col min="6" max="6" width="15.7109375" style="83" customWidth="1"/>
    <col min="7" max="7" width="4.5703125" style="83" customWidth="1"/>
    <col min="8" max="8" width="22.85546875" style="83" customWidth="1"/>
    <col min="9" max="9" width="12.42578125" style="83" customWidth="1"/>
    <col min="10" max="10" width="18.140625" style="83" customWidth="1"/>
    <col min="11" max="11" width="11.85546875" style="83" customWidth="1"/>
    <col min="12" max="12" width="9.140625" style="83"/>
    <col min="13" max="13" width="10.85546875" style="83" customWidth="1"/>
    <col min="14" max="14" width="14.140625" style="83" customWidth="1"/>
    <col min="15" max="16384" width="9.140625" style="83"/>
  </cols>
  <sheetData>
    <row r="1" spans="1:17" ht="61.5" customHeight="1" thickBot="1">
      <c r="B1" s="120" t="s">
        <v>57</v>
      </c>
      <c r="C1" s="121"/>
      <c r="D1" s="121"/>
      <c r="E1" s="121"/>
      <c r="F1" s="122"/>
      <c r="O1" s="84"/>
      <c r="P1" s="84"/>
      <c r="Q1" s="84"/>
    </row>
    <row r="2" spans="1:17" ht="62.25" customHeight="1" thickTop="1" thickBot="1">
      <c r="B2" s="85" t="s">
        <v>58</v>
      </c>
      <c r="C2" s="85" t="s">
        <v>59</v>
      </c>
      <c r="D2" s="85" t="s">
        <v>60</v>
      </c>
      <c r="E2" s="85" t="s">
        <v>61</v>
      </c>
      <c r="F2" s="85" t="s">
        <v>62</v>
      </c>
      <c r="H2" s="86" t="s">
        <v>63</v>
      </c>
      <c r="I2" s="86" t="s">
        <v>64</v>
      </c>
      <c r="J2" s="86" t="s">
        <v>65</v>
      </c>
    </row>
    <row r="3" spans="1:17" ht="17.25" thickTop="1" thickBot="1">
      <c r="A3" s="87" t="s">
        <v>66</v>
      </c>
    </row>
    <row r="4" spans="1:17" ht="14.25">
      <c r="A4" s="88" t="s">
        <v>67</v>
      </c>
      <c r="B4" s="89">
        <v>3</v>
      </c>
      <c r="C4" s="90">
        <v>9</v>
      </c>
      <c r="D4" s="90">
        <v>6</v>
      </c>
      <c r="E4" s="90">
        <v>5</v>
      </c>
      <c r="F4" s="91">
        <v>7</v>
      </c>
      <c r="H4" s="92"/>
      <c r="I4" s="93"/>
      <c r="J4" s="94"/>
    </row>
    <row r="5" spans="1:17" ht="14.25">
      <c r="A5" s="88" t="s">
        <v>68</v>
      </c>
      <c r="B5" s="95">
        <v>8</v>
      </c>
      <c r="C5" s="96">
        <v>8</v>
      </c>
      <c r="D5" s="96">
        <v>5</v>
      </c>
      <c r="E5" s="96">
        <v>8</v>
      </c>
      <c r="F5" s="97">
        <v>4</v>
      </c>
      <c r="H5" s="92"/>
      <c r="I5" s="93"/>
      <c r="J5" s="94"/>
    </row>
    <row r="6" spans="1:17" ht="14.25">
      <c r="A6" s="88" t="s">
        <v>69</v>
      </c>
      <c r="B6" s="95">
        <v>4</v>
      </c>
      <c r="C6" s="96">
        <v>10</v>
      </c>
      <c r="D6" s="96">
        <v>7</v>
      </c>
      <c r="E6" s="96">
        <v>12</v>
      </c>
      <c r="F6" s="97">
        <v>3</v>
      </c>
      <c r="H6" s="92"/>
      <c r="I6" s="93"/>
      <c r="J6" s="94"/>
    </row>
    <row r="7" spans="1:17" ht="15" thickBot="1">
      <c r="A7" s="88" t="s">
        <v>5</v>
      </c>
      <c r="B7" s="98">
        <v>3</v>
      </c>
      <c r="C7" s="99">
        <v>5</v>
      </c>
      <c r="D7" s="99">
        <v>8</v>
      </c>
      <c r="E7" s="99">
        <v>3</v>
      </c>
      <c r="F7" s="100">
        <v>5</v>
      </c>
      <c r="H7" s="92"/>
      <c r="I7" s="93"/>
      <c r="J7" s="94"/>
    </row>
    <row r="8" spans="1:17" ht="13.5" thickBot="1"/>
    <row r="9" spans="1:17" ht="26.25" thickBot="1">
      <c r="B9" s="101"/>
      <c r="C9" s="96"/>
      <c r="J9" s="102"/>
      <c r="K9" s="103" t="s">
        <v>70</v>
      </c>
    </row>
    <row r="10" spans="1:17" ht="15">
      <c r="A10" s="104"/>
      <c r="C10" s="105" t="s">
        <v>71</v>
      </c>
      <c r="D10" s="106">
        <v>8</v>
      </c>
      <c r="E10" s="107" t="s">
        <v>72</v>
      </c>
    </row>
    <row r="12" spans="1:17" ht="27.75" customHeight="1"/>
  </sheetData>
  <mergeCells count="1">
    <mergeCell ref="B1:F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12</vt:i4>
      </vt:variant>
      <vt:variant>
        <vt:lpstr>Περιοχές με ονόματα</vt:lpstr>
      </vt:variant>
      <vt:variant>
        <vt:i4>2</vt:i4>
      </vt:variant>
    </vt:vector>
  </HeadingPairs>
  <TitlesOfParts>
    <vt:vector size="14" baseType="lpstr">
      <vt:lpstr>Οικογένεια Αρχικό</vt:lpstr>
      <vt:lpstr>Οικογένεια Τελικό</vt:lpstr>
      <vt:lpstr>Προμήθειες Αρχικό</vt:lpstr>
      <vt:lpstr>Προμήθειες Τελικό</vt:lpstr>
      <vt:lpstr>Έξοδα Αρχικό</vt:lpstr>
      <vt:lpstr>Εξοδα Τελικό</vt:lpstr>
      <vt:lpstr>Μισθοδοσία Αρχικό</vt:lpstr>
      <vt:lpstr>Μισθοδοσία Τελικό</vt:lpstr>
      <vt:lpstr>Υπάλληλοι Αρχικό</vt:lpstr>
      <vt:lpstr>Υπάλληλοι Τελικό</vt:lpstr>
      <vt:lpstr>Προπαίδεια Αρχικό</vt:lpstr>
      <vt:lpstr>Προπαίδεια Τελικό</vt:lpstr>
      <vt:lpstr>'Υπάλληλοι Αρχικό'!ΟΝΟΜΑΤΑ</vt:lpstr>
      <vt:lpstr>'Υπάλληλοι Τελικό'!ΟΝΟΜΑΤΑ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</dc:creator>
  <cp:lastModifiedBy>aen-mhx</cp:lastModifiedBy>
  <cp:lastPrinted>2001-11-02T18:19:58Z</cp:lastPrinted>
  <dcterms:created xsi:type="dcterms:W3CDTF">1999-10-22T11:12:25Z</dcterms:created>
  <dcterms:modified xsi:type="dcterms:W3CDTF">2023-03-07T07:39:07Z</dcterms:modified>
</cp:coreProperties>
</file>