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8505" yWindow="-15" windowWidth="8610" windowHeight="9495" tabRatio="820"/>
  </bookViews>
  <sheets>
    <sheet name="Ασκηση 1 Αρχικό" sheetId="18" r:id="rId1"/>
    <sheet name="Ασκηση  1 Τελικό" sheetId="19" r:id="rId2"/>
    <sheet name="Ασκηση 2 Αρχικό" sheetId="5" r:id="rId3"/>
    <sheet name="Ασκηση  2 Τελικό" sheetId="35" r:id="rId4"/>
    <sheet name="Ασκηση 3 Αρχικό" sheetId="16" r:id="rId5"/>
    <sheet name="Ασκηση 3 Τελικό" sheetId="17" r:id="rId6"/>
    <sheet name="Ασκηση 4 Αρχικό" sheetId="22" r:id="rId7"/>
    <sheet name="Ασκηση 4 Τελικό" sheetId="23" r:id="rId8"/>
    <sheet name="Ασκηση 5 Αρχικό" sheetId="45" r:id="rId9"/>
    <sheet name="Ασκηση 5 Τελικό" sheetId="43" r:id="rId10"/>
    <sheet name="Ασκηση 6 Αρχικό" sheetId="47" r:id="rId11"/>
    <sheet name="Ασκηση 6 Τελικό" sheetId="48" r:id="rId12"/>
    <sheet name="Ασκηση 7 Αρχικό" sheetId="39" r:id="rId13"/>
    <sheet name="Ασκηση 7 Τελικό" sheetId="40" r:id="rId14"/>
    <sheet name="Ασκηση 8  Αρχικό" sheetId="49" r:id="rId15"/>
    <sheet name="Ασκηση 8 Τελικό" sheetId="50" r:id="rId16"/>
    <sheet name="Ασκηση 9 Αρχικό" sheetId="51" r:id="rId17"/>
    <sheet name="Ασκηση 9 Τελικό" sheetId="52" r:id="rId18"/>
    <sheet name="Ασκηση 10 Αρχικό" sheetId="53" r:id="rId19"/>
    <sheet name="Ασκηση 10 Τελικό" sheetId="54" r:id="rId20"/>
  </sheets>
  <definedNames>
    <definedName name="_xlnm._FilterDatabase" localSheetId="10" hidden="1">'Ασκηση 6 Αρχικό'!$A$1:$B$1</definedName>
    <definedName name="_xlnm._FilterDatabase" localSheetId="11" hidden="1">'Ασκηση 6 Τελικό'!$A$1:$B$1</definedName>
    <definedName name="ΔΙΑΙΤΗΤΕΣ" localSheetId="10">'Ασκηση 6 Αρχικό'!$B$3:$B$20</definedName>
    <definedName name="ΔΙΑΙΤΗΤΕΣ" localSheetId="11">'Ασκηση 6 Τελικό'!$B$3:$B$20</definedName>
    <definedName name="ΔΙΑΙΤΗΤΕΣ">#REF!</definedName>
    <definedName name="ΟΝΟΜΑΤΑ" localSheetId="12">'Ασκηση 7 Αρχικό'!$A$4:$A$7</definedName>
    <definedName name="ΟΝΟΜΑΤΑ" localSheetId="13">'Ασκηση 7 Τελικό'!$A$4:$A$7</definedName>
    <definedName name="ΟΝΟΜΑΤΑ" localSheetId="14">'Ασκηση 8  Αρχικό'!$A$4:$A$7</definedName>
    <definedName name="ΟΝΟΜΑΤΑ" localSheetId="15">'Ασκηση 8 Τελικό'!$A$4:$A$7</definedName>
    <definedName name="ΟΝΟΜΑΤΑ">#REF!</definedName>
    <definedName name="ΨΗΦΟΙ">#REF!</definedName>
  </definedNames>
  <calcPr calcId="125725"/>
</workbook>
</file>

<file path=xl/calcChain.xml><?xml version="1.0" encoding="utf-8"?>
<calcChain xmlns="http://schemas.openxmlformats.org/spreadsheetml/2006/main">
  <c r="G5" i="54"/>
  <c r="H5" s="1"/>
  <c r="G6"/>
  <c r="H6" s="1"/>
  <c r="G7"/>
  <c r="H7" s="1"/>
  <c r="G8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D24"/>
  <c r="E24"/>
  <c r="F24"/>
  <c r="D25"/>
  <c r="E25"/>
  <c r="F25"/>
  <c r="D26"/>
  <c r="E26"/>
  <c r="F26"/>
  <c r="C8" i="52"/>
  <c r="D8" s="1"/>
  <c r="E8" s="1"/>
  <c r="C9"/>
  <c r="D9"/>
  <c r="E9" s="1"/>
  <c r="C10"/>
  <c r="D10" s="1"/>
  <c r="E10" s="1"/>
  <c r="C12"/>
  <c r="D12" s="1"/>
  <c r="E12" s="1"/>
  <c r="C13"/>
  <c r="D13"/>
  <c r="E13" s="1"/>
  <c r="C14"/>
  <c r="D14" s="1"/>
  <c r="E14" s="1"/>
  <c r="C16"/>
  <c r="D16" s="1"/>
  <c r="E16" s="1"/>
  <c r="C17"/>
  <c r="D17"/>
  <c r="E17" s="1"/>
  <c r="C18"/>
  <c r="D18" s="1"/>
  <c r="E18" s="1"/>
  <c r="C20"/>
  <c r="D20" s="1"/>
  <c r="E20" s="1"/>
  <c r="C21"/>
  <c r="D21"/>
  <c r="E21" s="1"/>
  <c r="C22"/>
  <c r="D22" s="1"/>
  <c r="E22" s="1"/>
  <c r="C24"/>
  <c r="D24" s="1"/>
  <c r="E24" s="1"/>
  <c r="C25"/>
  <c r="D25"/>
  <c r="E25" s="1"/>
  <c r="C26"/>
  <c r="D26" s="1"/>
  <c r="E26" s="1"/>
  <c r="B28"/>
  <c r="C7" s="1"/>
  <c r="B29"/>
  <c r="B13" i="50"/>
  <c r="C13" s="1"/>
  <c r="D13"/>
  <c r="B14"/>
  <c r="C14" s="1"/>
  <c r="D14"/>
  <c r="B15"/>
  <c r="C15" s="1"/>
  <c r="D15"/>
  <c r="B16"/>
  <c r="C16" s="1"/>
  <c r="D16"/>
  <c r="G6" i="19"/>
  <c r="H6" s="1"/>
  <c r="G7"/>
  <c r="H7" s="1"/>
  <c r="G8"/>
  <c r="H8" s="1"/>
  <c r="G9"/>
  <c r="H9" s="1"/>
  <c r="G10"/>
  <c r="H10" s="1"/>
  <c r="G11"/>
  <c r="H11" s="1"/>
  <c r="G12"/>
  <c r="H12" s="1"/>
  <c r="G5"/>
  <c r="H5" s="1"/>
  <c r="D17"/>
  <c r="E17"/>
  <c r="C17"/>
  <c r="D16"/>
  <c r="E16"/>
  <c r="C16"/>
  <c r="D15"/>
  <c r="E15"/>
  <c r="C15"/>
  <c r="D14"/>
  <c r="E14"/>
  <c r="C14"/>
  <c r="F6"/>
  <c r="F7"/>
  <c r="F8"/>
  <c r="F9"/>
  <c r="F10"/>
  <c r="F11"/>
  <c r="F12"/>
  <c r="F5"/>
  <c r="C7" i="35"/>
  <c r="D5" s="1"/>
  <c r="B7"/>
  <c r="B9" s="1"/>
  <c r="C9"/>
  <c r="D4"/>
  <c r="D3"/>
  <c r="D11" i="17"/>
  <c r="D10"/>
  <c r="E10" s="1"/>
  <c r="D9"/>
  <c r="E9" s="1"/>
  <c r="D8"/>
  <c r="D7"/>
  <c r="E7"/>
  <c r="E8"/>
  <c r="E11"/>
  <c r="C13"/>
  <c r="B10" i="23"/>
  <c r="C3"/>
  <c r="D3" s="1"/>
  <c r="C4"/>
  <c r="D4" s="1"/>
  <c r="C5"/>
  <c r="C6"/>
  <c r="C7"/>
  <c r="D7" s="1"/>
  <c r="C8"/>
  <c r="D8" s="1"/>
  <c r="D5"/>
  <c r="D6"/>
  <c r="I6" i="43"/>
  <c r="I7"/>
  <c r="I8"/>
  <c r="I9"/>
  <c r="I5"/>
  <c r="C11"/>
  <c r="D11"/>
  <c r="E11"/>
  <c r="F11"/>
  <c r="G11"/>
  <c r="B11"/>
  <c r="J6"/>
  <c r="J7"/>
  <c r="J8"/>
  <c r="J9"/>
  <c r="J5"/>
  <c r="A3" i="48"/>
  <c r="A4"/>
  <c r="A5"/>
  <c r="A6"/>
  <c r="A7"/>
  <c r="A8"/>
  <c r="A9"/>
  <c r="A10"/>
  <c r="A11"/>
  <c r="A12"/>
  <c r="A13"/>
  <c r="A14"/>
  <c r="A15"/>
  <c r="A16"/>
  <c r="A17"/>
  <c r="A18"/>
  <c r="A19"/>
  <c r="A20"/>
  <c r="B16" i="40"/>
  <c r="E16" s="1"/>
  <c r="B15"/>
  <c r="E15"/>
  <c r="B14"/>
  <c r="E14" s="1"/>
  <c r="B17"/>
  <c r="E17"/>
  <c r="F17"/>
  <c r="C15"/>
  <c r="C16"/>
  <c r="C17"/>
  <c r="C14"/>
  <c r="E15" i="50" l="1"/>
  <c r="G15"/>
  <c r="F16" i="40"/>
  <c r="H16"/>
  <c r="G16" i="50"/>
  <c r="E16"/>
  <c r="D7" i="52"/>
  <c r="H17" i="40"/>
  <c r="E13" i="17"/>
  <c r="H14" i="40"/>
  <c r="E19"/>
  <c r="G17" s="1"/>
  <c r="F14"/>
  <c r="E13" i="50"/>
  <c r="G13"/>
  <c r="C20"/>
  <c r="F13"/>
  <c r="C18"/>
  <c r="F14" s="1"/>
  <c r="G14"/>
  <c r="E14"/>
  <c r="H15" i="40"/>
  <c r="F15"/>
  <c r="C23" i="52"/>
  <c r="D23" s="1"/>
  <c r="E23" s="1"/>
  <c r="C19"/>
  <c r="D19" s="1"/>
  <c r="E19" s="1"/>
  <c r="C15"/>
  <c r="D15" s="1"/>
  <c r="E15" s="1"/>
  <c r="C11"/>
  <c r="D11" s="1"/>
  <c r="E11" s="1"/>
  <c r="E7" l="1"/>
  <c r="D28"/>
  <c r="D29"/>
  <c r="C28"/>
  <c r="F15" i="50"/>
  <c r="F16"/>
  <c r="G16" i="40"/>
  <c r="G14"/>
  <c r="G15"/>
  <c r="E29" i="52" l="1"/>
  <c r="E28"/>
</calcChain>
</file>

<file path=xl/comments1.xml><?xml version="1.0" encoding="utf-8"?>
<comments xmlns="http://schemas.openxmlformats.org/spreadsheetml/2006/main">
  <authors>
    <author>1</author>
  </authors>
  <commentList>
    <comment ref="D3" authorId="0">
      <text>
        <r>
          <rPr>
            <sz val="8"/>
            <color indexed="81"/>
            <rFont val="Tahoma"/>
            <charset val="161"/>
          </rPr>
          <t xml:space="preserve">Πόσο τις εκατό των μαθητών του σχολείου,  πηγαίνουν στην Α' ΤΑΞΗ
</t>
        </r>
      </text>
    </comment>
    <comment ref="D4" authorId="0">
      <text>
        <r>
          <rPr>
            <sz val="8"/>
            <color indexed="81"/>
            <rFont val="Tahoma"/>
            <charset val="161"/>
          </rPr>
          <t xml:space="preserve">Πόσο τις εκατό των μαθητών του σχολείου,  πηγαίνουν στην Β' ΤΑΞΗ
</t>
        </r>
      </text>
    </comment>
    <comment ref="D5" authorId="0">
      <text>
        <r>
          <rPr>
            <sz val="8"/>
            <color indexed="81"/>
            <rFont val="Tahoma"/>
            <charset val="161"/>
          </rPr>
          <t xml:space="preserve">Πόσο τις εκατό των μαθητών του σχολείου,  πηγαίνουν στην Γ' ΤΑΞΗ
</t>
        </r>
      </text>
    </comment>
    <comment ref="B7" authorId="0">
      <text>
        <r>
          <rPr>
            <b/>
            <sz val="8"/>
            <color indexed="81"/>
            <rFont val="Tahoma"/>
            <charset val="161"/>
          </rPr>
          <t>Σύνολο Αγοριών σχολείου (όλων των τάξεων)</t>
        </r>
        <r>
          <rPr>
            <sz val="8"/>
            <color indexed="81"/>
            <rFont val="Tahoma"/>
            <charset val="161"/>
          </rPr>
          <t xml:space="preserve">
</t>
        </r>
      </text>
    </comment>
    <comment ref="C7" authorId="0">
      <text>
        <r>
          <rPr>
            <b/>
            <sz val="8"/>
            <color indexed="81"/>
            <rFont val="Tahoma"/>
            <charset val="161"/>
          </rPr>
          <t>Σύνολο Κοριτσιών σχολείου (όλων των τάξεων)</t>
        </r>
        <r>
          <rPr>
            <sz val="8"/>
            <color indexed="81"/>
            <rFont val="Tahoma"/>
            <charset val="161"/>
          </rPr>
          <t xml:space="preserve">
</t>
        </r>
      </text>
    </comment>
    <comment ref="B9" authorId="0">
      <text>
        <r>
          <rPr>
            <sz val="8"/>
            <color indexed="81"/>
            <rFont val="Tahoma"/>
            <charset val="161"/>
          </rPr>
          <t xml:space="preserve">Πόσο τις εκατό των μαθητών του σχολείου,  είναι ΑΓΟΡΙΑ
</t>
        </r>
      </text>
    </comment>
    <comment ref="C9" authorId="0">
      <text>
        <r>
          <rPr>
            <sz val="8"/>
            <color indexed="81"/>
            <rFont val="Tahoma"/>
            <charset val="161"/>
          </rPr>
          <t xml:space="preserve">Πόσο τις εκατό των μαθητών του σχολείου,  είναι ΚΟΡΙΤΣΙΑ
</t>
        </r>
      </text>
    </comment>
  </commentList>
</comments>
</file>

<file path=xl/comments2.xml><?xml version="1.0" encoding="utf-8"?>
<comments xmlns="http://schemas.openxmlformats.org/spreadsheetml/2006/main">
  <authors>
    <author>ego</author>
  </authors>
  <commentList>
    <comment ref="E19" authorId="0">
      <text>
        <r>
          <rPr>
            <sz val="8"/>
            <color indexed="81"/>
            <rFont val="Tahoma"/>
            <charset val="161"/>
          </rPr>
          <t xml:space="preserve">ΕΔΏ ΤΟ ΣΥΝΟΛΟ ΤΩΝ ΑΜΟΙΒΩΝ ΟΛΩΝ ΤΩΝ ΥΠΑΛΛΗΛΩΝ
</t>
        </r>
      </text>
    </comment>
  </commentList>
</comments>
</file>

<file path=xl/comments3.xml><?xml version="1.0" encoding="utf-8"?>
<comments xmlns="http://schemas.openxmlformats.org/spreadsheetml/2006/main">
  <authors>
    <author>ego</author>
  </authors>
  <commentList>
    <comment ref="E19" authorId="0">
      <text>
        <r>
          <rPr>
            <sz val="8"/>
            <color indexed="81"/>
            <rFont val="Tahoma"/>
            <charset val="161"/>
          </rPr>
          <t xml:space="preserve">ΕΔΏ ΤΟ ΣΥΝΟΛΟ ΤΩΝ ΑΜΟΙΒΩΝ ΟΛΩΝ ΤΩΝ ΥΠΑΛΛΗΛΩΝ
</t>
        </r>
      </text>
    </comment>
  </commentList>
</comments>
</file>

<file path=xl/comments4.xml><?xml version="1.0" encoding="utf-8"?>
<comments xmlns="http://schemas.openxmlformats.org/spreadsheetml/2006/main">
  <authors>
    <author>ego</author>
    <author>1</author>
  </authors>
  <commentList>
    <comment ref="C18" authorId="0">
      <text>
        <r>
          <rPr>
            <sz val="8"/>
            <color indexed="81"/>
            <rFont val="Tahoma"/>
            <charset val="161"/>
          </rPr>
          <t xml:space="preserve">ΕΔΏ ΤΟ ΣΥΝΟΛΟ ΤΩΝ ΑΜΟΙΒΩΝ ΟΛΩΝ ΤΩΝ ΥΠΑΛΛΗΛΩΝ
</t>
        </r>
      </text>
    </comment>
    <comment ref="C20" authorId="1">
      <text>
        <r>
          <rPr>
            <b/>
            <sz val="8"/>
            <color indexed="81"/>
            <rFont val="Tahoma"/>
            <charset val="161"/>
          </rPr>
          <t>1:</t>
        </r>
        <r>
          <rPr>
            <sz val="8"/>
            <color indexed="81"/>
            <rFont val="Tahoma"/>
            <charset val="161"/>
          </rPr>
          <t xml:space="preserve">
ΕΔΏ Ο ΜΕΓΑΛΥΤΕΡΟΣ ΜΙΣΘΟΣ</t>
        </r>
      </text>
    </comment>
  </commentList>
</comments>
</file>

<file path=xl/comments5.xml><?xml version="1.0" encoding="utf-8"?>
<comments xmlns="http://schemas.openxmlformats.org/spreadsheetml/2006/main">
  <authors>
    <author>ego</author>
    <author>1</author>
  </authors>
  <commentList>
    <comment ref="C18" authorId="0">
      <text>
        <r>
          <rPr>
            <sz val="8"/>
            <color indexed="81"/>
            <rFont val="Tahoma"/>
            <charset val="161"/>
          </rPr>
          <t xml:space="preserve">ΕΔΏ ΤΟ ΣΥΝΟΛΟ ΤΩΝ ΑΜΟΙΒΩΝ ΟΛΩΝ ΤΩΝ ΥΠΑΛΛΗΛΩΝ
</t>
        </r>
      </text>
    </comment>
    <comment ref="C20" authorId="1">
      <text>
        <r>
          <rPr>
            <b/>
            <sz val="8"/>
            <color indexed="81"/>
            <rFont val="Tahoma"/>
            <charset val="161"/>
          </rPr>
          <t>1:</t>
        </r>
        <r>
          <rPr>
            <sz val="8"/>
            <color indexed="81"/>
            <rFont val="Tahoma"/>
            <charset val="161"/>
          </rPr>
          <t xml:space="preserve">
ΕΔΏ Ο ΜΕΓΑΛΥΤΕΡΟΣ ΜΙΣΘΟΣ</t>
        </r>
      </text>
    </comment>
  </commentList>
</comments>
</file>

<file path=xl/comments6.xml><?xml version="1.0" encoding="utf-8"?>
<comments xmlns="http://schemas.openxmlformats.org/spreadsheetml/2006/main">
  <authors>
    <author>1</author>
  </authors>
  <commentList>
    <comment ref="C28" authorId="0">
      <text>
        <r>
          <rPr>
            <b/>
            <sz val="8"/>
            <color indexed="81"/>
            <rFont val="Tahoma"/>
            <charset val="161"/>
          </rPr>
          <t>1:</t>
        </r>
        <r>
          <rPr>
            <sz val="8"/>
            <color indexed="81"/>
            <rFont val="Tahoma"/>
            <charset val="161"/>
          </rPr>
          <t xml:space="preserve">
ΕΠΙΒΕΒΑΙΩΣΗ</t>
        </r>
      </text>
    </comment>
    <comment ref="D28" authorId="0">
      <text>
        <r>
          <rPr>
            <b/>
            <sz val="8"/>
            <color indexed="81"/>
            <rFont val="Tahoma"/>
            <charset val="161"/>
          </rPr>
          <t>1:</t>
        </r>
        <r>
          <rPr>
            <sz val="8"/>
            <color indexed="81"/>
            <rFont val="Tahoma"/>
            <charset val="161"/>
          </rPr>
          <t xml:space="preserve">
ΕΠΙΒΕΒΑΙΩΣΗ
</t>
        </r>
      </text>
    </comment>
  </commentList>
</comments>
</file>

<file path=xl/comments7.xml><?xml version="1.0" encoding="utf-8"?>
<comments xmlns="http://schemas.openxmlformats.org/spreadsheetml/2006/main">
  <authors>
    <author>1</author>
  </authors>
  <commentList>
    <comment ref="C28" authorId="0">
      <text>
        <r>
          <rPr>
            <b/>
            <sz val="8"/>
            <color indexed="81"/>
            <rFont val="Tahoma"/>
            <charset val="161"/>
          </rPr>
          <t>1:</t>
        </r>
        <r>
          <rPr>
            <sz val="8"/>
            <color indexed="81"/>
            <rFont val="Tahoma"/>
            <charset val="161"/>
          </rPr>
          <t xml:space="preserve">
ΕΠΙΒΕΒΑΙΩΣΗ</t>
        </r>
      </text>
    </comment>
    <comment ref="D28" authorId="0">
      <text>
        <r>
          <rPr>
            <b/>
            <sz val="8"/>
            <color indexed="81"/>
            <rFont val="Tahoma"/>
            <charset val="161"/>
          </rPr>
          <t>1:</t>
        </r>
        <r>
          <rPr>
            <sz val="8"/>
            <color indexed="81"/>
            <rFont val="Tahoma"/>
            <charset val="161"/>
          </rPr>
          <t xml:space="preserve">
ΕΠΙΒΕΒΑΙΩΣΗ</t>
        </r>
      </text>
    </comment>
  </commentList>
</comments>
</file>

<file path=xl/sharedStrings.xml><?xml version="1.0" encoding="utf-8"?>
<sst xmlns="http://schemas.openxmlformats.org/spreadsheetml/2006/main" count="410" uniqueCount="169">
  <si>
    <t>ΠΡΟΜΗΘΕΙΕΣ ΥΠΑΛΛΗΛΩΝ</t>
  </si>
  <si>
    <t>ΠΩΛΗΤΗΣ</t>
  </si>
  <si>
    <t>ΣΤΟΧΟΣ</t>
  </si>
  <si>
    <t>ΠΡΑΓΜ/ΘΕΝΤΑ</t>
  </si>
  <si>
    <t>ΧΑΡΑΚΤΗΡΙΣΜΟΣ ΕΠΙΔΟΣΗΣ</t>
  </si>
  <si>
    <t>ΠΡΟΜΗΘΕΙΑ</t>
  </si>
  <si>
    <t>ΑΝΤΩΝΙΟΥ</t>
  </si>
  <si>
    <t>ΔΗΜΗΤΡΙΟΥ</t>
  </si>
  <si>
    <t>ΚΑΡΡΑΣ</t>
  </si>
  <si>
    <t>ΤΣΕΚΟΣ</t>
  </si>
  <si>
    <t>ΜΑΡΚΟΥ</t>
  </si>
  <si>
    <t>ΣΥΝΟΛΑ</t>
  </si>
  <si>
    <r>
      <t xml:space="preserve">Ποσοστό προμήθειας ΑΝ </t>
    </r>
    <r>
      <rPr>
        <b/>
        <sz val="10"/>
        <rFont val="Arial Greek"/>
        <family val="2"/>
        <charset val="161"/>
      </rPr>
      <t>έχει</t>
    </r>
    <r>
      <rPr>
        <sz val="10"/>
        <rFont val="Arial Greek"/>
        <charset val="161"/>
      </rPr>
      <t xml:space="preserve"> επιτευχθεί ο στόχος</t>
    </r>
  </si>
  <si>
    <t>Αγόρια</t>
  </si>
  <si>
    <t>Κορίτσια</t>
  </si>
  <si>
    <t>τάξη Α</t>
  </si>
  <si>
    <t>τάξη Β</t>
  </si>
  <si>
    <t>τάξη Γ</t>
  </si>
  <si>
    <t>ποσοστό φύλου στο σύνολο των μαθητών</t>
  </si>
  <si>
    <t>ΕΤΗΣΙΑ ΚΙΝΗΣΗ ΠΩΛΗΣΕΩΝ ΕΤΑΙΡΕΙΑΣ ΠΛΑΙΣΙΟ</t>
  </si>
  <si>
    <t>(οι παρακάτω μονάδες εκφράζουν εκατομμύρια)</t>
  </si>
  <si>
    <t>ΚΑΤΑΣΤΗΜΑΤΑ</t>
  </si>
  <si>
    <t>Α' ΤΕΤΡΑΜΗΝΟ</t>
  </si>
  <si>
    <t>Β' ΤΕΤΡΑΜΗΝΟ</t>
  </si>
  <si>
    <t>Γ' ΤΕΤΡΑΜΗΝΟ</t>
  </si>
  <si>
    <t>ΕΤΗΣΙΟ ΣΥΝΟΛΟ ΚΑΤΑΣΤΗΜΑΤΟΣ</t>
  </si>
  <si>
    <t>ΤΕΤΡΑΜΗΝΙAIΟΣ ΜΕΣΟΣ ΟΡΟΣ</t>
  </si>
  <si>
    <t>ΧΑΡΑΚΤΗΡΙΣΜΟΣ ΛΕΙΤΟΥΡΓΙΑΣ ΚΑΤΑΣΤΗΜΑΤΟΣ</t>
  </si>
  <si>
    <t>ΚΑΤΑΣΤΗΜΑ 1</t>
  </si>
  <si>
    <t>ΚΑΤΑΣΤΗΜΑ 2</t>
  </si>
  <si>
    <t>ΣΥΛΟΛΑ ΤΕΤΡΑΜΗΝΩΝ</t>
  </si>
  <si>
    <t>ΕΚΛΟΓΕΣ</t>
  </si>
  <si>
    <t>ΨΗΦΟΦΟΡΟΙ</t>
  </si>
  <si>
    <t>ΠΟΣΟΣΤΑ</t>
  </si>
  <si>
    <t>ΔΕΝ ΕΚΠΡΟΣΩΠΟΥΝΤΑΙ ΣΤΗΝ ΒΟΥΛΗ</t>
  </si>
  <si>
    <t>KOMΜA 1</t>
  </si>
  <si>
    <t>KOMΜA 2</t>
  </si>
  <si>
    <t>ΣΥΝΟΛΟ</t>
  </si>
  <si>
    <r>
      <t xml:space="preserve">Ποσοστό προμήθειας ΑΝ ΔΕΝ </t>
    </r>
    <r>
      <rPr>
        <b/>
        <sz val="10"/>
        <rFont val="Arial Greek"/>
        <family val="2"/>
        <charset val="161"/>
      </rPr>
      <t>έχει</t>
    </r>
    <r>
      <rPr>
        <sz val="10"/>
        <rFont val="Arial Greek"/>
        <charset val="161"/>
      </rPr>
      <t xml:space="preserve"> επιτευχθεί ο στόχος</t>
    </r>
  </si>
  <si>
    <r>
      <t xml:space="preserve">Ποσοστό προμήθειας ΑΝ </t>
    </r>
    <r>
      <rPr>
        <b/>
        <sz val="10"/>
        <rFont val="Arial Greek"/>
        <family val="2"/>
        <charset val="161"/>
      </rPr>
      <t xml:space="preserve"> έχει</t>
    </r>
    <r>
      <rPr>
        <sz val="10"/>
        <rFont val="Arial Greek"/>
        <charset val="161"/>
      </rPr>
      <t xml:space="preserve"> επιτευχθεί ο στόχος</t>
    </r>
  </si>
  <si>
    <t>ΚΑΤΑΣΤΗΜΑ 3</t>
  </si>
  <si>
    <t>ΚΑΤΑΣΤΗΜΑ 4</t>
  </si>
  <si>
    <t>ΚΑΤΑΣΤΗΜΑ 5</t>
  </si>
  <si>
    <t>ΚΑΤΑΣΤΗΜΑ 6</t>
  </si>
  <si>
    <t>ΚΑΤΑΣΤΗΜΑ 7</t>
  </si>
  <si>
    <t>ΚΑΤΑΣΤΗΜΑ 8</t>
  </si>
  <si>
    <t>KOMΜA 3</t>
  </si>
  <si>
    <t>KOMΜA 4</t>
  </si>
  <si>
    <t>KOMΜA 5</t>
  </si>
  <si>
    <t>KOMΜA 6</t>
  </si>
  <si>
    <t>(τα παρακάτω ποσά εκφράζουν εκατομμύρια)</t>
  </si>
  <si>
    <t>ΜΕΣΟΣ. ΟΡΟΣ ΤΕΤΡΑΜΗΝΟΥ</t>
  </si>
  <si>
    <t>ΜΕΓΑΛΥΤΕΡΟΣ ΤΕΤΡΑΜΗΝΟΥ</t>
  </si>
  <si>
    <t>ΜΙΚΡΟΤΕΡΟΣ ΤΕΤΡΑΜΗΝΟΥ</t>
  </si>
  <si>
    <t>Ποσοστό μαθητών τάξης στο σύνολο των μαθητών</t>
  </si>
  <si>
    <t>ΣΤΑΤΙΣΤΙΚΑ ΣΧΟΛΕΙΟΥ</t>
  </si>
  <si>
    <t>ΕΠΩΝΥΜΟ</t>
  </si>
  <si>
    <t>ΗΜΕΡΕΣ ΕΒΔΟΜΑΔΑΣ</t>
  </si>
  <si>
    <t>ΔΕΥΤΕΡΑ</t>
  </si>
  <si>
    <t>ΤΡΙΤΗ</t>
  </si>
  <si>
    <t>ΤΕΤΑΡΤΗ</t>
  </si>
  <si>
    <t>ΠΕΜΠΤΗ</t>
  </si>
  <si>
    <t>ΠΑΡΑΣΚΕΥΗ</t>
  </si>
  <si>
    <t>ΣΑΒΒΑΤΟ</t>
  </si>
  <si>
    <t>ΚΥΡΙΑΚΗ</t>
  </si>
  <si>
    <t>ΑΘΑΝΑΣΙΟΥ</t>
  </si>
  <si>
    <t>ΒΑΣΙΛΕΙΟΥ</t>
  </si>
  <si>
    <t>ΓΕΩΡΓΙΟΥ</t>
  </si>
  <si>
    <t xml:space="preserve">Βαθμός </t>
  </si>
  <si>
    <t>ωρομίσθιο</t>
  </si>
  <si>
    <t>Μ.Ο ΩΡΩΝ ΑΝΑ ΗΜΕΡΑ</t>
  </si>
  <si>
    <t>ΒΑΘΜΟΣ</t>
  </si>
  <si>
    <t>ΣΥΝΟΛΟ ΑΜΟΙΒΗΣ</t>
  </si>
  <si>
    <t>Μ.Ο. ΑΜΟΙΒΗΣ ΑΝΑ ΗΜΕΡΑ</t>
  </si>
  <si>
    <t>ΠΟΣΟΣΤΟ ΑΜΟΙΒΗΣ ΥΠΑΛΛΗΛΟΥ ΕΠΙ ΤΟΥ ΣΥΝΟΛΟΥ ΑΜΟΙΒΩΝ (ΟΛΩΝ ΤΩΝ ΥΠΑΛΛΗΛΩΝ)</t>
  </si>
  <si>
    <t>ΠΟΙΟΣ ΕIΝΑΙ 0 ΜΕΓΑΛΥΤΕΡΟΣ ΜΙΣΘΟΣ ;</t>
  </si>
  <si>
    <t>ΣΥΝΟΛΟ ΩΡΩΝ ΕΒΔΟΜΑΔΑΣ ΚΑΤΆ ΥΠΑΛΛΗΛΟ</t>
  </si>
  <si>
    <t>α</t>
  </si>
  <si>
    <t>β</t>
  </si>
  <si>
    <t>ΠΛΗΘΥΣΜΟΣ ΤΗΣ ΓΗΣ ΚΑΤΆ ΤΗΝ ΔΕΚΑΕΤΙΑ 1990-2000</t>
  </si>
  <si>
    <t>ΜΕΣΟΣ ΟΡΟΣ ΠΛΗΘΥΣΜΟΥ ΣΤΗ ΔΕΚΑΕΤΙΑ ΚΑΤΆ ΗΠΕΙΡΟ</t>
  </si>
  <si>
    <t>ΔΙΑΦΟΡΑ ΠΛΗΘΥΣΜΟΥ ΜΕΤΑΞΥ ΤΩΝ ΑΡΧΩΝ ΚΑΙ ΤΟΥ ΤΕΛΟΥΣ ΤΗΣ ΔΕΚΑΕΤΙΑΣ
(ΚΑΤΆ ΗΠΕΙΡΟ)</t>
  </si>
  <si>
    <t>ΕΥΡΩΠΗ</t>
  </si>
  <si>
    <t>ΑΦΡΙΚΗ</t>
  </si>
  <si>
    <t>ΑΣΙΑ</t>
  </si>
  <si>
    <t>ΑΜΕΡΙΚΗ</t>
  </si>
  <si>
    <t>ΩΚΕΑΝΙΑ</t>
  </si>
  <si>
    <t>ΔΙΑΙΤΗΤΕΣ</t>
  </si>
  <si>
    <t>Α/Α</t>
  </si>
  <si>
    <t>ΣΥΝΟΛΟ ΑΜΟΙΒΗΣ ΕΒΔΟΜΑΔΑΣ ΚΑΤΆ ΥΠΑΛΛΗΛΟ</t>
  </si>
  <si>
    <t>Μ.Ο ΩΡΩΝ ΑΝΑ ΗΜΕΡΑ ΚΑΤΆ ΥΠΑΛΛΗΛΟ</t>
  </si>
  <si>
    <t>Μ.Ο. ΑΜΟΙΒΗΣ ΑΝΑ ΗΜΕΡΑ ΚΑΤΆ ΥΠΑΛΛΗΛΟ</t>
  </si>
  <si>
    <t>ΙΚΑΝΟΠΟΙΗΤΙΚΟΣ ΜΙΣΘΟΣ;</t>
  </si>
  <si>
    <t>ΚΟΙΝΟΧΡΗΣΤΑ ΠΟΛΥΚΑΤΟΙΚΙΑΣ</t>
  </si>
  <si>
    <t>ΛΟΓΑΡΙΑΣΜΟΙ ΠΟΛΥΚΑΤΟΙΚΙΑΣ</t>
  </si>
  <si>
    <t>ΣΤΑΘΕΡΟ ΠΟΣΟ ΠΟΥ ΚΑΤΑΒΑΛΛΕΙ ΚΆΘΕ ΔΙΑΜΕΡΙΣΜΑ ΓΙΑ ΤΟ ΤΑΜΕΙΟ</t>
  </si>
  <si>
    <t>ΕΠΙΦΑΝΕΙΑ (τ.μ.) ΔΙΑΜΕΡΊΣΜΑΤΟΣ</t>
  </si>
  <si>
    <t>ΠΟΣΟΣΤΟ ΕΠΙΦΑΝΕΙΑΣ ΔΙΑΜΕΡΙΣΜΑΤΟΣ ΣΤΟ ΣΥΝΟΛΟ ΤΗΣ ΠΟΛΥΚΑΤΟΙΚΙΑΣ</t>
  </si>
  <si>
    <t>ΠΟΣΟ ΠΟΥ ΠΡΕΠΕΙ ΝΑ ΚΑΤΑΒΑΛΕΙ ΚΆΘΕ ΔΙΑΜΕΡΙΣΜΑ ΛΟΓΩ ΤΩΝ ΛΟΓΑΡΙΑΣΜΩΝ ΠΟΛΥΚΑΤΟΙΚΙΑΣ</t>
  </si>
  <si>
    <t xml:space="preserve">ΣΥΝΟΛΟ ΠΟΣΟΥ ΠΟΥ ΠΡΕΠΕΙ ΝΑ ΚΑΤΑΒΑΛΕΙ ΚΆΘΕ ΔΙΑΜΕΡΙΣΜΑ </t>
  </si>
  <si>
    <t>Διαμέρισμα 1</t>
  </si>
  <si>
    <t>Διαμέρισμα 2</t>
  </si>
  <si>
    <t>Διαμέρισμα 3</t>
  </si>
  <si>
    <t>Διαμέρισμα 4</t>
  </si>
  <si>
    <t>Διαμέρισμα 5</t>
  </si>
  <si>
    <t>Διαμέρισμα 6</t>
  </si>
  <si>
    <t>Διαμέρισμα 7</t>
  </si>
  <si>
    <t>Διαμέρισμα 8</t>
  </si>
  <si>
    <t>Διαμέρισμα 9</t>
  </si>
  <si>
    <t>Διαμέρισμα 10</t>
  </si>
  <si>
    <t>Διαμέρισμα 11</t>
  </si>
  <si>
    <t>Διαμέρισμα 12</t>
  </si>
  <si>
    <t>Διαμέρισμα 13</t>
  </si>
  <si>
    <t>Διαμέρισμα 14</t>
  </si>
  <si>
    <t>Διαμέρισμα 15</t>
  </si>
  <si>
    <t>Διαμέρισμα 16</t>
  </si>
  <si>
    <t>Διαμέρισμα 17</t>
  </si>
  <si>
    <t>Διαμέρισμα 18</t>
  </si>
  <si>
    <t>Διαμέρισμα 19</t>
  </si>
  <si>
    <t>Διαμέρισμα 20</t>
  </si>
  <si>
    <t>ΜΕΣΟΙ ΟΡΟΙ</t>
  </si>
  <si>
    <t>ΑΡΙΣΤΗ ΕΠΙΔΟΣΗ</t>
  </si>
  <si>
    <t>ΚΑΙ ΠΑΝΩ</t>
  </si>
  <si>
    <t>α/α</t>
  </si>
  <si>
    <t>Επώνυμο</t>
  </si>
  <si>
    <t>Όνομα</t>
  </si>
  <si>
    <t>ΜΑΘΗΜΑΤΙΚΑ</t>
  </si>
  <si>
    <t>ΦΥΣΙΚΗ</t>
  </si>
  <si>
    <t>ΧΗΜΕΙΑ</t>
  </si>
  <si>
    <t>ΜΕΣΟΣ ΟΡΟΣ ΜΑΘΗΤΗ</t>
  </si>
  <si>
    <t>ΑΡΙΣΤΗ ΕΠΙΔΟΣΗ;</t>
  </si>
  <si>
    <t>ΒΕΖΥΡΟΠΟΥΛΟΥ</t>
  </si>
  <si>
    <t>ΑΛΕΞΑΝΔΡΑ</t>
  </si>
  <si>
    <t>ΓΡΗΓΟΡΙΑΔΟΥ</t>
  </si>
  <si>
    <t>ΒΑΛΕΝΤΙΝΑ</t>
  </si>
  <si>
    <t>ΔΑΝΙΗΛΙΔΟΥ</t>
  </si>
  <si>
    <t>ΒΑΣΙΛΙΚΗ</t>
  </si>
  <si>
    <t>ΖΑΜΠΕΔΗ</t>
  </si>
  <si>
    <t>ΔΕΣΠΟΙΝΑ</t>
  </si>
  <si>
    <t>ΚΑΪΜΑΚΗ</t>
  </si>
  <si>
    <t>ΕΙΡΗΝΗ</t>
  </si>
  <si>
    <t>ΚΑΛΟΓΙΑΝΝΙΔΟΥ</t>
  </si>
  <si>
    <t>ΕΡΙΚΑ</t>
  </si>
  <si>
    <t>ΚΑΠΛΑΝΗ</t>
  </si>
  <si>
    <t>ΕΥΘΥΜΙΑ</t>
  </si>
  <si>
    <t>ΚΑΡΣΛΙΔΟΥ</t>
  </si>
  <si>
    <t>ΙΩΑΝΝΑ</t>
  </si>
  <si>
    <t>ΚΑΡΥΠΙΔΟΥ</t>
  </si>
  <si>
    <t>ΚΟΜΝΗΝΟΥ</t>
  </si>
  <si>
    <t>ΚΛΕΟΝΙΚΗ</t>
  </si>
  <si>
    <t>ΜΑΛΛΙΝΗ</t>
  </si>
  <si>
    <t>ΚΩΝΣΤΑΝΤΙΝΑ</t>
  </si>
  <si>
    <t>ΜΑΡΓΑΡΙΤΟΠΟΥΛΟΥ</t>
  </si>
  <si>
    <t>ΛΑΜΠΡΙΝΗ</t>
  </si>
  <si>
    <t>ΜΑΥΡΟΥΔΗ</t>
  </si>
  <si>
    <t>ΜΑΡΙΑ</t>
  </si>
  <si>
    <t>ΜΠΟΥΛΙΩΝΗΣ</t>
  </si>
  <si>
    <t>ΜΑΡΙΟΣ</t>
  </si>
  <si>
    <t>ΝΤΙΣΛΗ</t>
  </si>
  <si>
    <t>ΝΑΤΑΛΙΑ</t>
  </si>
  <si>
    <t>ΝΤΟΥΡΟ</t>
  </si>
  <si>
    <t>ΝΙΚΟΛΕΤΑ</t>
  </si>
  <si>
    <t>ΠΑΝΑΓΙΩΤΙΔΟΥ</t>
  </si>
  <si>
    <t>ΣΟΦΙΑ</t>
  </si>
  <si>
    <t>ΠΡΟΚΟΠΙΔΟΥ</t>
  </si>
  <si>
    <t>ΦΩΤΕΙΝΗ</t>
  </si>
  <si>
    <t>ΜΕΣΟΣ ΟΡΟΣ ΜΑΘΗΜΑΤΟΣ ΣΤΗΝ ΤΑΞΗ</t>
  </si>
  <si>
    <t>ΜΕΓΑΛΥΤΕΡΟΣ ΒΑΘΜΟΣ ΤΑΞΗΣ</t>
  </si>
  <si>
    <t>ΜΙΚΡΟΤΕΡΟΣ ΒΑΘΜΟΣ ΤΑΞΗΣ</t>
  </si>
</sst>
</file>

<file path=xl/styles.xml><?xml version="1.0" encoding="utf-8"?>
<styleSheet xmlns="http://schemas.openxmlformats.org/spreadsheetml/2006/main">
  <numFmts count="5">
    <numFmt numFmtId="172" formatCode="#,##0\ &quot;Δρχ&quot;"/>
    <numFmt numFmtId="174" formatCode="0.0"/>
    <numFmt numFmtId="198" formatCode="#,##0_ ;[Red]\-#,##0\ "/>
    <numFmt numFmtId="199" formatCode="0.000%"/>
    <numFmt numFmtId="210" formatCode="#,##0\ &quot;€&quot;"/>
  </numFmts>
  <fonts count="37">
    <font>
      <sz val="10"/>
      <name val="Arial Greek"/>
      <charset val="161"/>
    </font>
    <font>
      <sz val="10"/>
      <name val="Arial Greek"/>
      <charset val="161"/>
    </font>
    <font>
      <b/>
      <sz val="10"/>
      <name val="Arial Greek"/>
      <family val="2"/>
      <charset val="161"/>
    </font>
    <font>
      <b/>
      <sz val="11"/>
      <name val="Arial Greek"/>
      <family val="2"/>
      <charset val="161"/>
    </font>
    <font>
      <sz val="11"/>
      <name val="Arial Greek"/>
      <family val="2"/>
      <charset val="161"/>
    </font>
    <font>
      <sz val="10"/>
      <name val="MS Sans Serif"/>
      <charset val="161"/>
    </font>
    <font>
      <b/>
      <sz val="12"/>
      <name val="Arial Greek"/>
      <family val="2"/>
      <charset val="161"/>
    </font>
    <font>
      <sz val="10"/>
      <name val="Arial Greek"/>
      <family val="2"/>
      <charset val="161"/>
    </font>
    <font>
      <sz val="8"/>
      <name val="Arial Greek"/>
      <family val="2"/>
      <charset val="161"/>
    </font>
    <font>
      <i/>
      <sz val="10"/>
      <name val="Arial Greek"/>
      <family val="2"/>
      <charset val="161"/>
    </font>
    <font>
      <b/>
      <sz val="8"/>
      <name val="Arial Greek"/>
      <family val="2"/>
      <charset val="161"/>
    </font>
    <font>
      <b/>
      <sz val="14"/>
      <name val="Arial Greek"/>
      <family val="2"/>
      <charset val="161"/>
    </font>
    <font>
      <b/>
      <i/>
      <sz val="10"/>
      <name val="Arial Greek"/>
      <family val="2"/>
      <charset val="161"/>
    </font>
    <font>
      <i/>
      <sz val="11"/>
      <name val="Arial Greek"/>
      <family val="2"/>
      <charset val="161"/>
    </font>
    <font>
      <sz val="8"/>
      <color indexed="81"/>
      <name val="Tahoma"/>
      <charset val="161"/>
    </font>
    <font>
      <b/>
      <sz val="8"/>
      <color indexed="81"/>
      <name val="Tahoma"/>
      <charset val="161"/>
    </font>
    <font>
      <b/>
      <i/>
      <sz val="11"/>
      <name val="Arial Greek"/>
      <family val="2"/>
      <charset val="161"/>
    </font>
    <font>
      <b/>
      <sz val="12"/>
      <color indexed="10"/>
      <name val="Arial Greek"/>
      <family val="2"/>
      <charset val="161"/>
    </font>
    <font>
      <b/>
      <u/>
      <sz val="16"/>
      <color indexed="10"/>
      <name val="Arial Greek"/>
      <family val="2"/>
      <charset val="161"/>
    </font>
    <font>
      <u/>
      <sz val="16"/>
      <color indexed="10"/>
      <name val="Arial Greek"/>
      <family val="2"/>
      <charset val="161"/>
    </font>
    <font>
      <sz val="10"/>
      <name val="Arial"/>
      <charset val="161"/>
    </font>
    <font>
      <b/>
      <sz val="12"/>
      <name val="Arial"/>
      <family val="2"/>
      <charset val="161"/>
    </font>
    <font>
      <b/>
      <sz val="10"/>
      <name val="Times New Roman Greek"/>
      <family val="1"/>
      <charset val="161"/>
    </font>
    <font>
      <b/>
      <i/>
      <sz val="11"/>
      <name val="Arial"/>
      <family val="2"/>
      <charset val="161"/>
    </font>
    <font>
      <b/>
      <sz val="10"/>
      <name val="Arial"/>
      <family val="2"/>
      <charset val="161"/>
    </font>
    <font>
      <b/>
      <sz val="11"/>
      <name val="Arial"/>
      <family val="2"/>
      <charset val="161"/>
    </font>
    <font>
      <b/>
      <i/>
      <sz val="12"/>
      <name val="Arial Greek"/>
      <family val="2"/>
      <charset val="161"/>
    </font>
    <font>
      <sz val="11"/>
      <name val="Arial"/>
      <charset val="161"/>
    </font>
    <font>
      <b/>
      <sz val="11"/>
      <name val="Arial"/>
      <charset val="161"/>
    </font>
    <font>
      <sz val="8"/>
      <name val="Arial Greek"/>
      <charset val="161"/>
    </font>
    <font>
      <b/>
      <sz val="14"/>
      <name val="Arial Greek"/>
      <charset val="161"/>
    </font>
    <font>
      <b/>
      <sz val="11"/>
      <color indexed="10"/>
      <name val="Arial Greek"/>
      <charset val="161"/>
    </font>
    <font>
      <b/>
      <sz val="10"/>
      <name val="Arial Greek"/>
      <charset val="161"/>
    </font>
    <font>
      <sz val="11"/>
      <name val="Arial Greek"/>
      <charset val="161"/>
    </font>
    <font>
      <b/>
      <sz val="12"/>
      <color indexed="48"/>
      <name val="Arial Greek"/>
      <charset val="161"/>
    </font>
    <font>
      <b/>
      <sz val="12"/>
      <color indexed="10"/>
      <name val="Arial Greek"/>
      <charset val="161"/>
    </font>
    <font>
      <b/>
      <sz val="11"/>
      <color indexed="48"/>
      <name val="Arial Greek"/>
      <charset val="161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5">
    <xf numFmtId="0" fontId="0" fillId="0" borderId="0"/>
    <xf numFmtId="0" fontId="5" fillId="0" borderId="0" applyNumberFormat="0" applyFont="0" applyFill="0" applyBorder="0" applyAlignment="0" applyProtection="0">
      <alignment vertical="top"/>
    </xf>
    <xf numFmtId="0" fontId="20" fillId="0" borderId="0"/>
    <xf numFmtId="0" fontId="20" fillId="0" borderId="0"/>
    <xf numFmtId="9" fontId="1" fillId="0" borderId="0" applyFont="0" applyFill="0" applyBorder="0" applyAlignment="0" applyProtection="0"/>
  </cellStyleXfs>
  <cellXfs count="237">
    <xf numFmtId="0" fontId="0" fillId="0" borderId="0" xfId="0"/>
    <xf numFmtId="9" fontId="1" fillId="0" borderId="0" xfId="4"/>
    <xf numFmtId="0" fontId="4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9" fontId="4" fillId="0" borderId="0" xfId="4" applyFont="1" applyBorder="1"/>
    <xf numFmtId="0" fontId="0" fillId="0" borderId="0" xfId="0" applyAlignment="1">
      <alignment horizontal="left" vertical="center"/>
    </xf>
    <xf numFmtId="0" fontId="7" fillId="0" borderId="0" xfId="1" applyNumberFormat="1" applyFont="1" applyFill="1" applyBorder="1" applyAlignment="1" applyProtection="1">
      <alignment vertical="top"/>
    </xf>
    <xf numFmtId="0" fontId="8" fillId="0" borderId="1" xfId="1" applyNumberFormat="1" applyFont="1" applyFill="1" applyBorder="1" applyAlignment="1" applyProtection="1">
      <alignment horizontal="centerContinuous" vertical="top"/>
    </xf>
    <xf numFmtId="0" fontId="7" fillId="0" borderId="1" xfId="1" applyNumberFormat="1" applyFont="1" applyFill="1" applyBorder="1" applyAlignment="1" applyProtection="1">
      <alignment vertical="top"/>
    </xf>
    <xf numFmtId="0" fontId="2" fillId="0" borderId="1" xfId="1" applyNumberFormat="1" applyFont="1" applyFill="1" applyBorder="1" applyAlignment="1" applyProtection="1">
      <alignment horizontal="center" vertical="center" wrapText="1"/>
    </xf>
    <xf numFmtId="0" fontId="2" fillId="0" borderId="1" xfId="1" applyNumberFormat="1" applyFont="1" applyFill="1" applyBorder="1" applyAlignment="1" applyProtection="1">
      <alignment horizontal="center" vertical="top"/>
    </xf>
    <xf numFmtId="0" fontId="8" fillId="0" borderId="1" xfId="1" applyNumberFormat="1" applyFont="1" applyFill="1" applyBorder="1" applyAlignment="1" applyProtection="1">
      <alignment vertical="top"/>
    </xf>
    <xf numFmtId="0" fontId="4" fillId="0" borderId="1" xfId="1" applyNumberFormat="1" applyFont="1" applyFill="1" applyBorder="1" applyAlignment="1" applyProtection="1">
      <alignment horizontal="center" vertical="top"/>
    </xf>
    <xf numFmtId="0" fontId="0" fillId="0" borderId="0" xfId="0" applyAlignment="1">
      <alignment horizontal="center" vertical="center" wrapText="1"/>
    </xf>
    <xf numFmtId="0" fontId="4" fillId="0" borderId="2" xfId="4" applyNumberFormat="1" applyFont="1" applyBorder="1"/>
    <xf numFmtId="9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2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/>
      <protection hidden="1"/>
    </xf>
    <xf numFmtId="3" fontId="0" fillId="0" borderId="1" xfId="0" applyNumberFormat="1" applyBorder="1" applyAlignment="1" applyProtection="1">
      <alignment horizontal="center"/>
      <protection hidden="1"/>
    </xf>
    <xf numFmtId="0" fontId="9" fillId="0" borderId="1" xfId="0" applyFont="1" applyBorder="1" applyAlignment="1" applyProtection="1">
      <alignment horizontal="center"/>
      <protection hidden="1"/>
    </xf>
    <xf numFmtId="172" fontId="2" fillId="0" borderId="1" xfId="0" applyNumberFormat="1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3" fontId="2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1" xfId="1" applyNumberFormat="1" applyFont="1" applyFill="1" applyBorder="1" applyAlignment="1" applyProtection="1">
      <alignment horizontal="center" vertical="top"/>
      <protection hidden="1"/>
    </xf>
    <xf numFmtId="0" fontId="8" fillId="0" borderId="1" xfId="1" applyNumberFormat="1" applyFont="1" applyFill="1" applyBorder="1" applyAlignment="1" applyProtection="1">
      <alignment vertical="top"/>
      <protection hidden="1"/>
    </xf>
    <xf numFmtId="0" fontId="4" fillId="0" borderId="1" xfId="1" applyNumberFormat="1" applyFont="1" applyFill="1" applyBorder="1" applyAlignment="1" applyProtection="1">
      <alignment horizontal="center" vertical="top"/>
      <protection hidden="1"/>
    </xf>
    <xf numFmtId="0" fontId="10" fillId="0" borderId="1" xfId="1" applyNumberFormat="1" applyFont="1" applyFill="1" applyBorder="1" applyAlignment="1" applyProtection="1">
      <alignment horizontal="center" vertical="top"/>
      <protection hidden="1"/>
    </xf>
    <xf numFmtId="0" fontId="7" fillId="0" borderId="0" xfId="1" applyNumberFormat="1" applyFont="1" applyFill="1" applyBorder="1" applyAlignment="1" applyProtection="1">
      <alignment vertical="top"/>
      <protection hidden="1"/>
    </xf>
    <xf numFmtId="0" fontId="2" fillId="0" borderId="1" xfId="0" applyFont="1" applyBorder="1" applyProtection="1">
      <protection hidden="1"/>
    </xf>
    <xf numFmtId="3" fontId="0" fillId="0" borderId="1" xfId="0" applyNumberFormat="1" applyBorder="1" applyProtection="1">
      <protection hidden="1"/>
    </xf>
    <xf numFmtId="10" fontId="1" fillId="0" borderId="1" xfId="4" applyNumberFormat="1" applyBorder="1" applyProtection="1">
      <protection hidden="1"/>
    </xf>
    <xf numFmtId="0" fontId="3" fillId="0" borderId="1" xfId="0" applyFont="1" applyBorder="1" applyAlignment="1" applyProtection="1">
      <alignment horizontal="center"/>
      <protection hidden="1"/>
    </xf>
    <xf numFmtId="10" fontId="0" fillId="0" borderId="0" xfId="0" applyNumberFormat="1" applyProtection="1">
      <protection hidden="1"/>
    </xf>
    <xf numFmtId="0" fontId="0" fillId="0" borderId="1" xfId="0" applyBorder="1" applyProtection="1"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7" fillId="0" borderId="1" xfId="1" applyNumberFormat="1" applyFont="1" applyFill="1" applyBorder="1" applyAlignment="1" applyProtection="1">
      <alignment vertical="top"/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1" applyNumberFormat="1" applyFont="1" applyFill="1" applyBorder="1" applyAlignment="1" applyProtection="1">
      <alignment horizontal="center" vertical="top"/>
      <protection hidden="1"/>
    </xf>
    <xf numFmtId="174" fontId="3" fillId="0" borderId="1" xfId="1" applyNumberFormat="1" applyFont="1" applyFill="1" applyBorder="1" applyAlignment="1" applyProtection="1">
      <alignment horizontal="center" vertical="top"/>
      <protection hidden="1"/>
    </xf>
    <xf numFmtId="0" fontId="3" fillId="0" borderId="0" xfId="0" applyFont="1" applyBorder="1" applyAlignment="1">
      <alignment horizontal="left"/>
    </xf>
    <xf numFmtId="0" fontId="6" fillId="0" borderId="0" xfId="0" applyFont="1"/>
    <xf numFmtId="0" fontId="4" fillId="0" borderId="0" xfId="0" applyFont="1" applyBorder="1" applyProtection="1">
      <protection hidden="1"/>
    </xf>
    <xf numFmtId="0" fontId="3" fillId="2" borderId="4" xfId="0" applyFont="1" applyFill="1" applyBorder="1" applyAlignment="1" applyProtection="1">
      <alignment horizontal="center" vertical="center" textRotation="255" wrapText="1"/>
      <protection hidden="1"/>
    </xf>
    <xf numFmtId="0" fontId="17" fillId="2" borderId="5" xfId="0" applyFont="1" applyFill="1" applyBorder="1" applyAlignment="1" applyProtection="1">
      <alignment horizontal="center" vertical="center" wrapText="1"/>
      <protection hidden="1"/>
    </xf>
    <xf numFmtId="0" fontId="16" fillId="2" borderId="1" xfId="0" applyFont="1" applyFill="1" applyBorder="1" applyAlignment="1" applyProtection="1">
      <alignment horizontal="center"/>
      <protection hidden="1"/>
    </xf>
    <xf numFmtId="0" fontId="4" fillId="0" borderId="4" xfId="0" applyFont="1" applyBorder="1" applyAlignment="1" applyProtection="1">
      <alignment horizontal="center"/>
      <protection hidden="1"/>
    </xf>
    <xf numFmtId="0" fontId="4" fillId="0" borderId="6" xfId="0" applyFont="1" applyBorder="1" applyAlignment="1" applyProtection="1">
      <alignment horizontal="center"/>
      <protection hidden="1"/>
    </xf>
    <xf numFmtId="10" fontId="4" fillId="0" borderId="2" xfId="4" applyNumberFormat="1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center"/>
      <protection hidden="1"/>
    </xf>
    <xf numFmtId="9" fontId="4" fillId="0" borderId="0" xfId="4" applyFont="1" applyBorder="1" applyProtection="1">
      <protection hidden="1"/>
    </xf>
    <xf numFmtId="0" fontId="17" fillId="2" borderId="2" xfId="0" applyFont="1" applyFill="1" applyBorder="1" applyAlignment="1" applyProtection="1">
      <alignment horizontal="center" vertical="center" wrapText="1"/>
      <protection hidden="1"/>
    </xf>
    <xf numFmtId="0" fontId="4" fillId="0" borderId="2" xfId="4" applyNumberFormat="1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 vertical="center" wrapText="1"/>
      <protection hidden="1"/>
    </xf>
    <xf numFmtId="199" fontId="4" fillId="0" borderId="2" xfId="4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20" fillId="0" borderId="0" xfId="3"/>
    <xf numFmtId="0" fontId="20" fillId="0" borderId="0" xfId="3" applyAlignment="1">
      <alignment horizontal="center" vertical="center" wrapText="1"/>
    </xf>
    <xf numFmtId="0" fontId="22" fillId="0" borderId="8" xfId="3" applyFont="1" applyBorder="1" applyAlignment="1">
      <alignment horizontal="center" vertical="center"/>
    </xf>
    <xf numFmtId="0" fontId="22" fillId="0" borderId="8" xfId="3" applyFont="1" applyBorder="1" applyAlignment="1">
      <alignment horizontal="center" vertical="center" wrapText="1"/>
    </xf>
    <xf numFmtId="0" fontId="23" fillId="2" borderId="0" xfId="3" applyFont="1" applyFill="1"/>
    <xf numFmtId="0" fontId="24" fillId="0" borderId="9" xfId="3" applyFont="1" applyBorder="1" applyAlignment="1">
      <alignment horizontal="center"/>
    </xf>
    <xf numFmtId="0" fontId="24" fillId="0" borderId="10" xfId="3" applyFont="1" applyBorder="1" applyAlignment="1">
      <alignment horizontal="center"/>
    </xf>
    <xf numFmtId="0" fontId="24" fillId="0" borderId="0" xfId="3" applyFont="1" applyBorder="1" applyAlignment="1">
      <alignment horizontal="center"/>
    </xf>
    <xf numFmtId="0" fontId="24" fillId="0" borderId="11" xfId="3" applyFont="1" applyBorder="1" applyAlignment="1">
      <alignment horizontal="center"/>
    </xf>
    <xf numFmtId="0" fontId="24" fillId="0" borderId="12" xfId="3" applyFont="1" applyBorder="1" applyAlignment="1">
      <alignment horizontal="center"/>
    </xf>
    <xf numFmtId="0" fontId="24" fillId="0" borderId="13" xfId="3" applyFont="1" applyBorder="1" applyAlignment="1">
      <alignment horizontal="center"/>
    </xf>
    <xf numFmtId="0" fontId="20" fillId="0" borderId="1" xfId="3" applyBorder="1" applyAlignment="1">
      <alignment horizontal="right"/>
    </xf>
    <xf numFmtId="0" fontId="24" fillId="0" borderId="1" xfId="3" applyFont="1" applyBorder="1" applyAlignment="1">
      <alignment horizontal="center"/>
    </xf>
    <xf numFmtId="0" fontId="20" fillId="0" borderId="1" xfId="3" applyBorder="1"/>
    <xf numFmtId="0" fontId="24" fillId="0" borderId="1" xfId="3" applyFont="1" applyBorder="1"/>
    <xf numFmtId="0" fontId="24" fillId="0" borderId="0" xfId="3" applyFont="1"/>
    <xf numFmtId="0" fontId="20" fillId="0" borderId="0" xfId="3" applyAlignment="1"/>
    <xf numFmtId="0" fontId="21" fillId="0" borderId="2" xfId="3" applyFont="1" applyBorder="1" applyAlignment="1">
      <alignment horizontal="center"/>
    </xf>
    <xf numFmtId="0" fontId="21" fillId="0" borderId="0" xfId="3" applyFont="1" applyAlignment="1">
      <alignment horizontal="center" vertical="center"/>
    </xf>
    <xf numFmtId="0" fontId="24" fillId="0" borderId="14" xfId="3" applyFont="1" applyBorder="1" applyAlignment="1">
      <alignment horizontal="center"/>
    </xf>
    <xf numFmtId="0" fontId="24" fillId="0" borderId="15" xfId="3" applyFont="1" applyBorder="1" applyAlignment="1">
      <alignment horizontal="center"/>
    </xf>
    <xf numFmtId="0" fontId="24" fillId="0" borderId="16" xfId="3" applyFont="1" applyBorder="1" applyAlignment="1">
      <alignment horizontal="center"/>
    </xf>
    <xf numFmtId="0" fontId="20" fillId="0" borderId="0" xfId="3" applyProtection="1">
      <protection hidden="1"/>
    </xf>
    <xf numFmtId="0" fontId="20" fillId="0" borderId="0" xfId="3" applyAlignment="1" applyProtection="1">
      <alignment horizontal="center" vertical="center" wrapText="1"/>
      <protection hidden="1"/>
    </xf>
    <xf numFmtId="0" fontId="21" fillId="0" borderId="0" xfId="3" applyFont="1" applyAlignment="1" applyProtection="1">
      <alignment horizontal="center" vertical="center"/>
      <protection hidden="1"/>
    </xf>
    <xf numFmtId="0" fontId="22" fillId="0" borderId="8" xfId="3" applyFont="1" applyBorder="1" applyAlignment="1" applyProtection="1">
      <alignment horizontal="center" vertical="center"/>
      <protection hidden="1"/>
    </xf>
    <xf numFmtId="0" fontId="23" fillId="2" borderId="0" xfId="3" applyFont="1" applyFill="1" applyProtection="1">
      <protection hidden="1"/>
    </xf>
    <xf numFmtId="0" fontId="24" fillId="0" borderId="14" xfId="3" applyFont="1" applyBorder="1" applyAlignment="1" applyProtection="1">
      <alignment horizontal="center"/>
      <protection hidden="1"/>
    </xf>
    <xf numFmtId="0" fontId="24" fillId="0" borderId="9" xfId="3" applyFont="1" applyBorder="1" applyAlignment="1" applyProtection="1">
      <alignment horizontal="center"/>
      <protection hidden="1"/>
    </xf>
    <xf numFmtId="0" fontId="24" fillId="0" borderId="10" xfId="3" applyFont="1" applyBorder="1" applyAlignment="1" applyProtection="1">
      <alignment horizontal="center"/>
      <protection hidden="1"/>
    </xf>
    <xf numFmtId="0" fontId="24" fillId="0" borderId="15" xfId="3" applyFont="1" applyBorder="1" applyAlignment="1" applyProtection="1">
      <alignment horizontal="center"/>
      <protection hidden="1"/>
    </xf>
    <xf numFmtId="0" fontId="24" fillId="0" borderId="0" xfId="3" applyFont="1" applyBorder="1" applyAlignment="1" applyProtection="1">
      <alignment horizontal="center"/>
      <protection hidden="1"/>
    </xf>
    <xf numFmtId="0" fontId="24" fillId="0" borderId="11" xfId="3" applyFont="1" applyBorder="1" applyAlignment="1" applyProtection="1">
      <alignment horizontal="center"/>
      <protection hidden="1"/>
    </xf>
    <xf numFmtId="0" fontId="24" fillId="0" borderId="16" xfId="3" applyFont="1" applyBorder="1" applyAlignment="1" applyProtection="1">
      <alignment horizontal="center"/>
      <protection hidden="1"/>
    </xf>
    <xf numFmtId="0" fontId="24" fillId="0" borderId="12" xfId="3" applyFont="1" applyBorder="1" applyAlignment="1" applyProtection="1">
      <alignment horizontal="center"/>
      <protection hidden="1"/>
    </xf>
    <xf numFmtId="0" fontId="24" fillId="0" borderId="13" xfId="3" applyFont="1" applyBorder="1" applyAlignment="1" applyProtection="1">
      <alignment horizontal="center"/>
      <protection hidden="1"/>
    </xf>
    <xf numFmtId="0" fontId="20" fillId="0" borderId="1" xfId="3" applyBorder="1" applyAlignment="1" applyProtection="1">
      <alignment horizontal="right"/>
      <protection hidden="1"/>
    </xf>
    <xf numFmtId="0" fontId="24" fillId="0" borderId="1" xfId="3" applyFont="1" applyBorder="1" applyAlignment="1" applyProtection="1">
      <alignment horizontal="center"/>
      <protection hidden="1"/>
    </xf>
    <xf numFmtId="0" fontId="20" fillId="0" borderId="1" xfId="3" applyBorder="1" applyProtection="1">
      <protection hidden="1"/>
    </xf>
    <xf numFmtId="172" fontId="24" fillId="0" borderId="1" xfId="3" applyNumberFormat="1" applyFont="1" applyBorder="1" applyProtection="1">
      <protection hidden="1"/>
    </xf>
    <xf numFmtId="0" fontId="24" fillId="0" borderId="0" xfId="3" applyFont="1" applyProtection="1">
      <protection hidden="1"/>
    </xf>
    <xf numFmtId="0" fontId="22" fillId="0" borderId="8" xfId="3" applyFont="1" applyBorder="1" applyAlignment="1" applyProtection="1">
      <alignment horizontal="center" vertical="center" wrapText="1"/>
      <protection hidden="1"/>
    </xf>
    <xf numFmtId="0" fontId="20" fillId="0" borderId="0" xfId="3" applyAlignment="1" applyProtection="1">
      <protection hidden="1"/>
    </xf>
    <xf numFmtId="174" fontId="20" fillId="0" borderId="9" xfId="3" applyNumberFormat="1" applyBorder="1" applyAlignment="1" applyProtection="1">
      <alignment horizontal="center"/>
      <protection hidden="1"/>
    </xf>
    <xf numFmtId="3" fontId="20" fillId="0" borderId="9" xfId="3" applyNumberFormat="1" applyBorder="1" applyAlignment="1" applyProtection="1">
      <alignment horizontal="center"/>
      <protection hidden="1"/>
    </xf>
    <xf numFmtId="199" fontId="20" fillId="0" borderId="9" xfId="4" applyNumberFormat="1" applyFont="1" applyBorder="1" applyAlignment="1" applyProtection="1">
      <alignment horizontal="center"/>
      <protection hidden="1"/>
    </xf>
    <xf numFmtId="0" fontId="20" fillId="0" borderId="10" xfId="3" applyBorder="1" applyAlignment="1" applyProtection="1">
      <alignment horizontal="center"/>
      <protection hidden="1"/>
    </xf>
    <xf numFmtId="174" fontId="20" fillId="0" borderId="0" xfId="3" applyNumberFormat="1" applyBorder="1" applyAlignment="1" applyProtection="1">
      <alignment horizontal="center"/>
      <protection hidden="1"/>
    </xf>
    <xf numFmtId="3" fontId="20" fillId="0" borderId="0" xfId="3" applyNumberFormat="1" applyBorder="1" applyAlignment="1" applyProtection="1">
      <alignment horizontal="center"/>
      <protection hidden="1"/>
    </xf>
    <xf numFmtId="199" fontId="20" fillId="0" borderId="0" xfId="4" applyNumberFormat="1" applyFont="1" applyBorder="1" applyAlignment="1" applyProtection="1">
      <alignment horizontal="center"/>
      <protection hidden="1"/>
    </xf>
    <xf numFmtId="0" fontId="20" fillId="0" borderId="11" xfId="3" applyBorder="1" applyAlignment="1" applyProtection="1">
      <alignment horizontal="center"/>
      <protection hidden="1"/>
    </xf>
    <xf numFmtId="174" fontId="20" fillId="0" borderId="12" xfId="3" applyNumberFormat="1" applyBorder="1" applyAlignment="1" applyProtection="1">
      <alignment horizontal="center"/>
      <protection hidden="1"/>
    </xf>
    <xf numFmtId="3" fontId="20" fillId="0" borderId="12" xfId="3" applyNumberFormat="1" applyBorder="1" applyAlignment="1" applyProtection="1">
      <alignment horizontal="center"/>
      <protection hidden="1"/>
    </xf>
    <xf numFmtId="199" fontId="20" fillId="0" borderId="12" xfId="4" applyNumberFormat="1" applyFont="1" applyBorder="1" applyAlignment="1" applyProtection="1">
      <alignment horizontal="center"/>
      <protection hidden="1"/>
    </xf>
    <xf numFmtId="0" fontId="20" fillId="0" borderId="13" xfId="3" applyBorder="1" applyAlignment="1" applyProtection="1">
      <alignment horizontal="center"/>
      <protection hidden="1"/>
    </xf>
    <xf numFmtId="3" fontId="21" fillId="0" borderId="2" xfId="3" applyNumberFormat="1" applyFont="1" applyBorder="1" applyAlignment="1" applyProtection="1">
      <alignment horizontal="center"/>
      <protection hidden="1"/>
    </xf>
    <xf numFmtId="0" fontId="7" fillId="0" borderId="0" xfId="2" applyFont="1"/>
    <xf numFmtId="0" fontId="6" fillId="0" borderId="0" xfId="2" applyFont="1" applyAlignment="1">
      <alignment horizontal="center" vertical="center" textRotation="255" wrapText="1"/>
    </xf>
    <xf numFmtId="0" fontId="6" fillId="0" borderId="0" xfId="2" applyFont="1" applyAlignment="1">
      <alignment horizontal="center"/>
    </xf>
    <xf numFmtId="0" fontId="2" fillId="0" borderId="0" xfId="2" applyFont="1" applyAlignment="1">
      <alignment horizontal="center" vertical="center" wrapText="1"/>
    </xf>
    <xf numFmtId="0" fontId="26" fillId="0" borderId="1" xfId="2" applyFont="1" applyBorder="1" applyAlignment="1">
      <alignment horizontal="center"/>
    </xf>
    <xf numFmtId="0" fontId="7" fillId="0" borderId="1" xfId="2" applyFont="1" applyBorder="1" applyProtection="1">
      <protection hidden="1"/>
    </xf>
    <xf numFmtId="0" fontId="7" fillId="0" borderId="0" xfId="2" applyFont="1" applyProtection="1">
      <protection hidden="1"/>
    </xf>
    <xf numFmtId="3" fontId="2" fillId="0" borderId="1" xfId="2" applyNumberFormat="1" applyFont="1" applyBorder="1" applyAlignment="1" applyProtection="1">
      <alignment horizontal="center" vertical="center"/>
      <protection hidden="1"/>
    </xf>
    <xf numFmtId="198" fontId="3" fillId="0" borderId="1" xfId="4" applyNumberFormat="1" applyFont="1" applyBorder="1" applyAlignment="1" applyProtection="1">
      <alignment horizontal="center"/>
      <protection hidden="1"/>
    </xf>
    <xf numFmtId="3" fontId="2" fillId="0" borderId="0" xfId="2" applyNumberFormat="1" applyFont="1" applyAlignment="1" applyProtection="1">
      <alignment horizontal="center" vertical="center"/>
      <protection hidden="1"/>
    </xf>
    <xf numFmtId="3" fontId="3" fillId="0" borderId="17" xfId="2" applyNumberFormat="1" applyFont="1" applyBorder="1" applyAlignment="1" applyProtection="1">
      <alignment horizontal="center" vertical="center"/>
      <protection hidden="1"/>
    </xf>
    <xf numFmtId="0" fontId="26" fillId="0" borderId="17" xfId="2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0" fillId="4" borderId="1" xfId="0" applyFill="1" applyBorder="1"/>
    <xf numFmtId="0" fontId="0" fillId="4" borderId="1" xfId="0" applyFill="1" applyBorder="1" applyProtection="1">
      <protection hidden="1"/>
    </xf>
    <xf numFmtId="0" fontId="0" fillId="0" borderId="0" xfId="0" applyProtection="1">
      <protection locked="0"/>
    </xf>
    <xf numFmtId="0" fontId="3" fillId="3" borderId="4" xfId="0" applyFont="1" applyFill="1" applyBorder="1" applyAlignment="1" applyProtection="1">
      <alignment horizontal="center"/>
      <protection locked="0"/>
    </xf>
    <xf numFmtId="0" fontId="0" fillId="4" borderId="1" xfId="0" applyFill="1" applyBorder="1" applyProtection="1">
      <protection locked="0"/>
    </xf>
    <xf numFmtId="0" fontId="20" fillId="0" borderId="0" xfId="3" applyBorder="1" applyAlignment="1">
      <alignment horizontal="right"/>
    </xf>
    <xf numFmtId="0" fontId="27" fillId="3" borderId="1" xfId="3" applyFont="1" applyFill="1" applyBorder="1"/>
    <xf numFmtId="210" fontId="28" fillId="0" borderId="1" xfId="3" applyNumberFormat="1" applyFont="1" applyBorder="1" applyAlignment="1">
      <alignment horizontal="center"/>
    </xf>
    <xf numFmtId="0" fontId="20" fillId="0" borderId="1" xfId="3" applyBorder="1" applyAlignment="1">
      <alignment horizontal="center"/>
    </xf>
    <xf numFmtId="210" fontId="20" fillId="0" borderId="1" xfId="3" applyNumberFormat="1" applyBorder="1" applyAlignment="1">
      <alignment horizontal="center"/>
    </xf>
    <xf numFmtId="2" fontId="20" fillId="0" borderId="1" xfId="3" applyNumberFormat="1" applyBorder="1" applyAlignment="1">
      <alignment horizontal="center"/>
    </xf>
    <xf numFmtId="210" fontId="20" fillId="0" borderId="1" xfId="3" applyNumberFormat="1" applyBorder="1" applyAlignment="1" applyProtection="1">
      <alignment horizontal="center"/>
      <protection hidden="1"/>
    </xf>
    <xf numFmtId="9" fontId="20" fillId="0" borderId="1" xfId="4" applyFont="1" applyBorder="1" applyAlignment="1">
      <alignment horizontal="center"/>
    </xf>
    <xf numFmtId="210" fontId="21" fillId="0" borderId="2" xfId="3" applyNumberFormat="1" applyFont="1" applyBorder="1" applyAlignment="1">
      <alignment horizontal="center"/>
    </xf>
    <xf numFmtId="210" fontId="25" fillId="0" borderId="2" xfId="3" applyNumberFormat="1" applyFont="1" applyBorder="1" applyAlignment="1">
      <alignment horizontal="center"/>
    </xf>
    <xf numFmtId="0" fontId="20" fillId="0" borderId="0" xfId="3" applyBorder="1" applyAlignment="1" applyProtection="1">
      <alignment horizontal="right"/>
      <protection hidden="1"/>
    </xf>
    <xf numFmtId="0" fontId="27" fillId="3" borderId="1" xfId="3" applyFont="1" applyFill="1" applyBorder="1" applyProtection="1">
      <protection hidden="1"/>
    </xf>
    <xf numFmtId="210" fontId="28" fillId="0" borderId="1" xfId="3" applyNumberFormat="1" applyFont="1" applyBorder="1" applyAlignment="1" applyProtection="1">
      <alignment horizontal="center"/>
      <protection hidden="1"/>
    </xf>
    <xf numFmtId="0" fontId="20" fillId="0" borderId="1" xfId="3" applyBorder="1" applyAlignment="1" applyProtection="1">
      <alignment horizontal="center"/>
      <protection hidden="1"/>
    </xf>
    <xf numFmtId="2" fontId="20" fillId="0" borderId="1" xfId="3" applyNumberFormat="1" applyBorder="1" applyAlignment="1" applyProtection="1">
      <alignment horizontal="center"/>
      <protection hidden="1"/>
    </xf>
    <xf numFmtId="9" fontId="20" fillId="0" borderId="1" xfId="4" applyFont="1" applyBorder="1" applyAlignment="1" applyProtection="1">
      <alignment horizontal="center"/>
      <protection hidden="1"/>
    </xf>
    <xf numFmtId="210" fontId="21" fillId="0" borderId="2" xfId="3" applyNumberFormat="1" applyFont="1" applyBorder="1" applyAlignment="1" applyProtection="1">
      <alignment horizontal="center"/>
      <protection hidden="1"/>
    </xf>
    <xf numFmtId="210" fontId="25" fillId="0" borderId="2" xfId="3" applyNumberFormat="1" applyFont="1" applyBorder="1" applyAlignment="1" applyProtection="1">
      <alignment horizontal="center"/>
      <protection hidden="1"/>
    </xf>
    <xf numFmtId="210" fontId="31" fillId="0" borderId="2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2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4" fillId="3" borderId="2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210" fontId="31" fillId="0" borderId="2" xfId="0" applyNumberFormat="1" applyFont="1" applyBorder="1" applyAlignment="1" applyProtection="1">
      <alignment horizontal="center" vertical="center"/>
      <protection hidden="1"/>
    </xf>
    <xf numFmtId="0" fontId="32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/>
      <protection hidden="1"/>
    </xf>
    <xf numFmtId="10" fontId="33" fillId="0" borderId="1" xfId="4" applyNumberFormat="1" applyFont="1" applyBorder="1" applyAlignment="1" applyProtection="1">
      <alignment horizontal="center" vertical="center"/>
      <protection hidden="1"/>
    </xf>
    <xf numFmtId="210" fontId="33" fillId="0" borderId="1" xfId="0" applyNumberFormat="1" applyFont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horizontal="center" vertical="center" wrapText="1"/>
      <protection hidden="1"/>
    </xf>
    <xf numFmtId="0" fontId="34" fillId="3" borderId="2" xfId="0" applyFont="1" applyFill="1" applyBorder="1" applyAlignment="1" applyProtection="1">
      <alignment horizontal="center" vertical="center"/>
      <protection hidden="1"/>
    </xf>
    <xf numFmtId="9" fontId="34" fillId="3" borderId="2" xfId="4" applyFont="1" applyFill="1" applyBorder="1" applyAlignment="1" applyProtection="1">
      <alignment horizontal="center" vertical="center"/>
      <protection hidden="1"/>
    </xf>
    <xf numFmtId="0" fontId="34" fillId="0" borderId="0" xfId="0" applyFont="1" applyAlignment="1" applyProtection="1">
      <alignment horizontal="center" vertical="center"/>
      <protection hidden="1"/>
    </xf>
    <xf numFmtId="0" fontId="32" fillId="0" borderId="1" xfId="0" applyFont="1" applyBorder="1" applyAlignment="1">
      <alignment horizontal="right"/>
    </xf>
    <xf numFmtId="0" fontId="35" fillId="0" borderId="1" xfId="0" applyFont="1" applyBorder="1" applyAlignment="1">
      <alignment horizontal="center"/>
    </xf>
    <xf numFmtId="0" fontId="32" fillId="0" borderId="1" xfId="0" applyFont="1" applyBorder="1"/>
    <xf numFmtId="0" fontId="32" fillId="0" borderId="1" xfId="0" applyFont="1" applyBorder="1" applyAlignment="1">
      <alignment horizontal="center" vertical="center"/>
    </xf>
    <xf numFmtId="0" fontId="32" fillId="3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/>
    <xf numFmtId="174" fontId="36" fillId="3" borderId="1" xfId="0" applyNumberFormat="1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horizontal="center"/>
    </xf>
    <xf numFmtId="174" fontId="36" fillId="3" borderId="1" xfId="0" applyNumberFormat="1" applyFont="1" applyFill="1" applyBorder="1" applyAlignment="1" applyProtection="1">
      <alignment horizontal="center" vertical="center"/>
      <protection hidden="1"/>
    </xf>
    <xf numFmtId="2" fontId="34" fillId="3" borderId="2" xfId="0" applyNumberFormat="1" applyFont="1" applyFill="1" applyBorder="1" applyAlignment="1">
      <alignment horizontal="center" vertical="center"/>
    </xf>
    <xf numFmtId="1" fontId="34" fillId="3" borderId="2" xfId="0" applyNumberFormat="1" applyFont="1" applyFill="1" applyBorder="1" applyAlignment="1">
      <alignment horizontal="center" vertical="center"/>
    </xf>
    <xf numFmtId="0" fontId="32" fillId="0" borderId="1" xfId="0" applyFont="1" applyBorder="1" applyAlignment="1" applyProtection="1">
      <alignment horizontal="right"/>
      <protection hidden="1"/>
    </xf>
    <xf numFmtId="0" fontId="35" fillId="0" borderId="1" xfId="0" applyFont="1" applyBorder="1" applyAlignment="1" applyProtection="1">
      <alignment horizontal="center"/>
      <protection hidden="1"/>
    </xf>
    <xf numFmtId="0" fontId="32" fillId="0" borderId="1" xfId="0" applyFont="1" applyBorder="1" applyProtection="1">
      <protection hidden="1"/>
    </xf>
    <xf numFmtId="0" fontId="32" fillId="0" borderId="1" xfId="0" applyFont="1" applyBorder="1" applyAlignment="1" applyProtection="1">
      <alignment horizontal="center" vertical="center"/>
      <protection hidden="1"/>
    </xf>
    <xf numFmtId="0" fontId="32" fillId="3" borderId="1" xfId="0" applyFont="1" applyFill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4" xfId="0" applyBorder="1" applyProtection="1">
      <protection hidden="1"/>
    </xf>
    <xf numFmtId="0" fontId="36" fillId="3" borderId="1" xfId="0" applyFont="1" applyFill="1" applyBorder="1" applyAlignment="1" applyProtection="1">
      <alignment horizontal="center"/>
      <protection hidden="1"/>
    </xf>
    <xf numFmtId="2" fontId="34" fillId="3" borderId="2" xfId="0" applyNumberFormat="1" applyFont="1" applyFill="1" applyBorder="1" applyAlignment="1" applyProtection="1">
      <alignment horizontal="center" vertical="center"/>
      <protection hidden="1"/>
    </xf>
    <xf numFmtId="1" fontId="34" fillId="3" borderId="2" xfId="0" applyNumberFormat="1" applyFont="1" applyFill="1" applyBorder="1" applyAlignment="1" applyProtection="1">
      <alignment horizontal="center" vertical="center"/>
      <protection hidden="1"/>
    </xf>
    <xf numFmtId="0" fontId="8" fillId="0" borderId="7" xfId="1" applyNumberFormat="1" applyFont="1" applyFill="1" applyBorder="1" applyAlignment="1" applyProtection="1">
      <alignment horizontal="center" vertical="top"/>
    </xf>
    <xf numFmtId="0" fontId="8" fillId="0" borderId="18" xfId="1" applyNumberFormat="1" applyFont="1" applyFill="1" applyBorder="1" applyAlignment="1" applyProtection="1">
      <alignment horizontal="center" vertical="top"/>
    </xf>
    <xf numFmtId="0" fontId="8" fillId="0" borderId="19" xfId="1" applyNumberFormat="1" applyFont="1" applyFill="1" applyBorder="1" applyAlignment="1" applyProtection="1">
      <alignment horizontal="center" vertical="top"/>
    </xf>
    <xf numFmtId="0" fontId="6" fillId="3" borderId="7" xfId="1" applyNumberFormat="1" applyFont="1" applyFill="1" applyBorder="1" applyAlignment="1" applyProtection="1">
      <alignment horizontal="center" vertical="top"/>
    </xf>
    <xf numFmtId="0" fontId="6" fillId="3" borderId="19" xfId="1" applyNumberFormat="1" applyFont="1" applyFill="1" applyBorder="1" applyAlignment="1" applyProtection="1">
      <alignment horizontal="center" vertical="top"/>
    </xf>
    <xf numFmtId="0" fontId="13" fillId="3" borderId="7" xfId="1" applyNumberFormat="1" applyFont="1" applyFill="1" applyBorder="1" applyAlignment="1" applyProtection="1">
      <alignment horizontal="center" vertical="top"/>
    </xf>
    <xf numFmtId="0" fontId="13" fillId="3" borderId="19" xfId="1" applyNumberFormat="1" applyFont="1" applyFill="1" applyBorder="1" applyAlignment="1" applyProtection="1">
      <alignment horizontal="center" vertical="top"/>
    </xf>
    <xf numFmtId="0" fontId="8" fillId="0" borderId="7" xfId="1" applyNumberFormat="1" applyFont="1" applyFill="1" applyBorder="1" applyAlignment="1" applyProtection="1">
      <alignment horizontal="center" vertical="top"/>
      <protection hidden="1"/>
    </xf>
    <xf numFmtId="0" fontId="8" fillId="0" borderId="18" xfId="1" applyNumberFormat="1" applyFont="1" applyFill="1" applyBorder="1" applyAlignment="1" applyProtection="1">
      <alignment horizontal="center" vertical="top"/>
      <protection hidden="1"/>
    </xf>
    <xf numFmtId="0" fontId="8" fillId="0" borderId="19" xfId="1" applyNumberFormat="1" applyFont="1" applyFill="1" applyBorder="1" applyAlignment="1" applyProtection="1">
      <alignment horizontal="center" vertical="top"/>
      <protection hidden="1"/>
    </xf>
    <xf numFmtId="0" fontId="18" fillId="5" borderId="20" xfId="0" applyFont="1" applyFill="1" applyBorder="1" applyAlignment="1" applyProtection="1">
      <alignment horizontal="center" vertical="center" wrapText="1"/>
      <protection hidden="1"/>
    </xf>
    <xf numFmtId="0" fontId="19" fillId="0" borderId="21" xfId="0" applyFont="1" applyBorder="1" applyAlignment="1" applyProtection="1">
      <alignment horizontal="center" vertical="center" wrapText="1"/>
      <protection hidden="1"/>
    </xf>
    <xf numFmtId="0" fontId="19" fillId="0" borderId="22" xfId="0" applyFont="1" applyBorder="1" applyAlignment="1" applyProtection="1">
      <alignment horizontal="center" vertical="center" wrapText="1"/>
      <protection hidden="1"/>
    </xf>
    <xf numFmtId="0" fontId="6" fillId="3" borderId="23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11" fillId="3" borderId="23" xfId="0" applyFont="1" applyFill="1" applyBorder="1" applyAlignment="1">
      <alignment horizontal="center"/>
    </xf>
    <xf numFmtId="0" fontId="11" fillId="3" borderId="24" xfId="0" applyFont="1" applyFill="1" applyBorder="1" applyAlignment="1">
      <alignment horizontal="center"/>
    </xf>
    <xf numFmtId="0" fontId="11" fillId="3" borderId="23" xfId="2" applyFont="1" applyFill="1" applyBorder="1" applyAlignment="1">
      <alignment horizontal="center" vertical="center" wrapText="1"/>
    </xf>
    <xf numFmtId="0" fontId="11" fillId="3" borderId="24" xfId="2" applyFont="1" applyFill="1" applyBorder="1" applyAlignment="1">
      <alignment horizontal="center" vertical="center" wrapText="1"/>
    </xf>
    <xf numFmtId="0" fontId="11" fillId="3" borderId="25" xfId="2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/>
    </xf>
    <xf numFmtId="0" fontId="11" fillId="6" borderId="25" xfId="0" applyFont="1" applyFill="1" applyBorder="1" applyAlignment="1">
      <alignment horizontal="center"/>
    </xf>
    <xf numFmtId="0" fontId="11" fillId="6" borderId="23" xfId="0" applyFont="1" applyFill="1" applyBorder="1" applyAlignment="1" applyProtection="1">
      <alignment horizontal="center"/>
      <protection locked="0"/>
    </xf>
    <xf numFmtId="0" fontId="11" fillId="6" borderId="25" xfId="0" applyFont="1" applyFill="1" applyBorder="1" applyAlignment="1" applyProtection="1">
      <alignment horizontal="center"/>
      <protection locked="0"/>
    </xf>
    <xf numFmtId="0" fontId="21" fillId="2" borderId="26" xfId="3" applyFont="1" applyFill="1" applyBorder="1" applyAlignment="1">
      <alignment horizontal="center" vertical="center"/>
    </xf>
    <xf numFmtId="0" fontId="21" fillId="2" borderId="27" xfId="3" applyFont="1" applyFill="1" applyBorder="1" applyAlignment="1">
      <alignment horizontal="center" vertical="center"/>
    </xf>
    <xf numFmtId="0" fontId="21" fillId="2" borderId="28" xfId="3" applyFont="1" applyFill="1" applyBorder="1" applyAlignment="1">
      <alignment horizontal="center" vertical="center"/>
    </xf>
    <xf numFmtId="0" fontId="21" fillId="2" borderId="26" xfId="3" applyFont="1" applyFill="1" applyBorder="1" applyAlignment="1" applyProtection="1">
      <alignment horizontal="center" vertical="center"/>
      <protection hidden="1"/>
    </xf>
    <xf numFmtId="0" fontId="21" fillId="2" borderId="27" xfId="3" applyFont="1" applyFill="1" applyBorder="1" applyAlignment="1" applyProtection="1">
      <alignment horizontal="center" vertical="center"/>
      <protection hidden="1"/>
    </xf>
    <xf numFmtId="0" fontId="21" fillId="2" borderId="28" xfId="3" applyFont="1" applyFill="1" applyBorder="1" applyAlignment="1" applyProtection="1">
      <alignment horizontal="center" vertical="center"/>
      <protection hidden="1"/>
    </xf>
    <xf numFmtId="0" fontId="0" fillId="3" borderId="23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30" fillId="3" borderId="23" xfId="0" applyFont="1" applyFill="1" applyBorder="1" applyAlignment="1">
      <alignment horizontal="center" vertical="center"/>
    </xf>
    <xf numFmtId="0" fontId="30" fillId="3" borderId="24" xfId="0" applyFont="1" applyFill="1" applyBorder="1" applyAlignment="1">
      <alignment horizontal="center" vertical="center"/>
    </xf>
    <xf numFmtId="0" fontId="30" fillId="3" borderId="25" xfId="0" applyFont="1" applyFill="1" applyBorder="1" applyAlignment="1">
      <alignment horizontal="center" vertical="center"/>
    </xf>
    <xf numFmtId="0" fontId="0" fillId="3" borderId="23" xfId="0" applyFill="1" applyBorder="1" applyAlignment="1" applyProtection="1">
      <alignment horizontal="center" vertical="center"/>
      <protection hidden="1"/>
    </xf>
    <xf numFmtId="0" fontId="0" fillId="3" borderId="25" xfId="0" applyFill="1" applyBorder="1" applyAlignment="1" applyProtection="1">
      <alignment horizontal="center" vertical="center"/>
      <protection hidden="1"/>
    </xf>
    <xf numFmtId="0" fontId="0" fillId="3" borderId="23" xfId="0" applyFill="1" applyBorder="1" applyAlignment="1" applyProtection="1">
      <alignment horizontal="center" vertical="center" wrapText="1"/>
      <protection hidden="1"/>
    </xf>
    <xf numFmtId="0" fontId="0" fillId="3" borderId="25" xfId="0" applyFill="1" applyBorder="1" applyAlignment="1" applyProtection="1">
      <alignment horizontal="center" vertical="center" wrapText="1"/>
      <protection hidden="1"/>
    </xf>
    <xf numFmtId="0" fontId="30" fillId="3" borderId="23" xfId="0" applyFont="1" applyFill="1" applyBorder="1" applyAlignment="1" applyProtection="1">
      <alignment horizontal="center" vertical="center"/>
      <protection hidden="1"/>
    </xf>
    <xf numFmtId="0" fontId="30" fillId="3" borderId="24" xfId="0" applyFont="1" applyFill="1" applyBorder="1" applyAlignment="1" applyProtection="1">
      <alignment horizontal="center" vertical="center"/>
      <protection hidden="1"/>
    </xf>
    <xf numFmtId="0" fontId="30" fillId="3" borderId="25" xfId="0" applyFont="1" applyFill="1" applyBorder="1" applyAlignment="1" applyProtection="1">
      <alignment horizontal="center" vertical="center"/>
      <protection hidden="1"/>
    </xf>
  </cellXfs>
  <cellStyles count="5">
    <cellStyle name="Βασικό_askisi_4__10" xfId="1"/>
    <cellStyle name="Βασικό_askisi_4__14" xfId="2"/>
    <cellStyle name="Βασικό_askisi_4__4" xfId="3"/>
    <cellStyle name="Κανονικό" xfId="0" builtinId="0"/>
    <cellStyle name="Ποσοστό" xfId="4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20</xdr:row>
      <xdr:rowOff>0</xdr:rowOff>
    </xdr:from>
    <xdr:to>
      <xdr:col>5</xdr:col>
      <xdr:colOff>0</xdr:colOff>
      <xdr:row>25</xdr:row>
      <xdr:rowOff>114300</xdr:rowOff>
    </xdr:to>
    <xdr:sp macro="" textlink="">
      <xdr:nvSpPr>
        <xdr:cNvPr id="13314" name="Text Box 2"/>
        <xdr:cNvSpPr txBox="1">
          <a:spLocks noChangeArrowheads="1"/>
        </xdr:cNvSpPr>
      </xdr:nvSpPr>
      <xdr:spPr bwMode="auto">
        <a:xfrm>
          <a:off x="276225" y="3867150"/>
          <a:ext cx="4000500" cy="92392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l-GR" sz="1100" b="0" i="0" u="none" strike="noStrike" baseline="0">
              <a:solidFill>
                <a:srgbClr val="000000"/>
              </a:solidFill>
              <a:latin typeface="MS Sans Serif"/>
            </a:rPr>
            <a:t>Να δοθεί χαρακτηρισμός λειτουργίας του κάθε καταστήματος ως εξής :</a:t>
          </a:r>
        </a:p>
        <a:p>
          <a:pPr algn="ctr" rtl="0">
            <a:defRPr sz="1000"/>
          </a:pPr>
          <a:r>
            <a:rPr lang="el-GR" sz="1100" b="0" i="0" u="none" strike="noStrike" baseline="0">
              <a:solidFill>
                <a:srgbClr val="000000"/>
              </a:solidFill>
              <a:latin typeface="MS Sans Serif"/>
            </a:rPr>
            <a:t>ΑΝ ο τετραμηνιαίος μέσος όρος κάθε καταστήματος είναι μικρότερος από 65 (εκατομ)  "ΚΑΚΗ ΛΕΙΤΟΥΡΓΙΑ"</a:t>
          </a:r>
        </a:p>
        <a:p>
          <a:pPr algn="ctr" rtl="0">
            <a:defRPr sz="1000"/>
          </a:pPr>
          <a:r>
            <a:rPr lang="el-GR" sz="1100" b="0" i="0" u="none" strike="noStrike" baseline="0">
              <a:solidFill>
                <a:srgbClr val="000000"/>
              </a:solidFill>
              <a:latin typeface="MS Sans Serif"/>
            </a:rPr>
            <a:t>αλλιώς "ΚΑΛΗ ΛΕΙΤΟΥΡΓΙΑ".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14</xdr:row>
      <xdr:rowOff>114300</xdr:rowOff>
    </xdr:from>
    <xdr:to>
      <xdr:col>5</xdr:col>
      <xdr:colOff>95250</xdr:colOff>
      <xdr:row>30</xdr:row>
      <xdr:rowOff>114300</xdr:rowOff>
    </xdr:to>
    <xdr:sp macro="" textlink="">
      <xdr:nvSpPr>
        <xdr:cNvPr id="11265" name="Text Box 1"/>
        <xdr:cNvSpPr txBox="1">
          <a:spLocks noChangeArrowheads="1"/>
        </xdr:cNvSpPr>
      </xdr:nvSpPr>
      <xdr:spPr bwMode="auto">
        <a:xfrm>
          <a:off x="104775" y="3143250"/>
          <a:ext cx="5800725" cy="25908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Στην στήλη "ΣΤΟΧΟΣ" παρουσιάζονται οι </a:t>
          </a:r>
          <a:r>
            <a:rPr lang="el-GR" sz="1000" b="0" i="1" u="none" strike="noStrike" baseline="0">
              <a:solidFill>
                <a:srgbClr val="000000"/>
              </a:solidFill>
              <a:latin typeface="Arial Greek"/>
              <a:cs typeface="Arial Greek"/>
            </a:rPr>
            <a:t>προσδοκίες</a:t>
          </a: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 πωλήσεων των πωλητών.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Στην στήλη "ΠΡΑΓΜΑΤΟΠΟΙΗΘΕΝΤΑ" παρουσιάζονται οι πωλήσεις τους.</a:t>
          </a: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Ζητείται:</a:t>
          </a: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1. Στην στήλη "ΧΑΡΑΚΤΗΡΙΣΜΟΣ ΕΠΙΔΟΣΗΣ" να εμφανίζεται </a:t>
          </a:r>
          <a:r>
            <a:rPr lang="el-GR" sz="1000" b="1" i="0" u="sng" strike="noStrike" baseline="0">
              <a:solidFill>
                <a:srgbClr val="000000"/>
              </a:solidFill>
              <a:latin typeface="Arial Greek"/>
              <a:cs typeface="Arial Greek"/>
            </a:rPr>
            <a:t>εάν ο συγκεκριμένος πωλητής έχει επιτύχει τον στόχο του</a:t>
          </a: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 ή όχι. ("ΠΕΤΥΧΕ" - "ΑΠΕΤΥΧΕ").</a:t>
          </a: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2. Στην στήλη "ΠΡΟΜΗΘΕΙΑ" θα πρέπει να υπολογίζεται η προμήθεια που δικαιούται ο κάθε πωλητής από τις πωλήσεις που πραγματοποίησε. </a:t>
          </a: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Οι προμήθειες που δικαιούται είναι </a:t>
          </a:r>
        </a:p>
        <a:p>
          <a:pPr algn="l" rtl="0">
            <a:defRPr sz="1000"/>
          </a:pP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εάν δεν έχει επιτύχει τον στόχο του</a:t>
          </a: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 5% επί των πραγματοποιηθέντων πωλήσεων </a:t>
          </a:r>
        </a:p>
        <a:p>
          <a:pPr algn="l" rtl="0">
            <a:defRPr sz="1000"/>
          </a:pPr>
          <a:r>
            <a:rPr lang="el-GR" sz="10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εάν έχει επιτύχει τον στόχο του </a:t>
          </a: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 10% επί των πραγματοποιηθέντων πωλήσεων .</a:t>
          </a: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l" rtl="0">
            <a:defRPr sz="1000"/>
          </a:pPr>
          <a:r>
            <a:rPr lang="el-GR" sz="1000" b="0" i="0" u="none" strike="noStrike" baseline="0">
              <a:solidFill>
                <a:srgbClr val="000000"/>
              </a:solidFill>
              <a:latin typeface="Arial Greek"/>
              <a:cs typeface="Arial Greek"/>
            </a:rPr>
            <a:t>3. Να υπολογιστούν τα ΣΥΝΟΛΑ των ΠΡΑΓΜΑΤΟΠΟΙΗΘΕΝΤΩΝ (πωλήσεων) και των ΠΡΟΜΗΘΕΙΩΝ</a:t>
          </a: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l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11</xdr:row>
      <xdr:rowOff>76200</xdr:rowOff>
    </xdr:from>
    <xdr:to>
      <xdr:col>3</xdr:col>
      <xdr:colOff>1095375</xdr:colOff>
      <xdr:row>14</xdr:row>
      <xdr:rowOff>85725</xdr:rowOff>
    </xdr:to>
    <xdr:sp macro="" textlink="">
      <xdr:nvSpPr>
        <xdr:cNvPr id="17413" name="Text Box 5"/>
        <xdr:cNvSpPr txBox="1">
          <a:spLocks noChangeArrowheads="1"/>
        </xdr:cNvSpPr>
      </xdr:nvSpPr>
      <xdr:spPr bwMode="auto">
        <a:xfrm>
          <a:off x="57150" y="2324100"/>
          <a:ext cx="3705225" cy="4953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l-GR" sz="11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Δεν εκπροσωπούνται στην βουλή τα κόμματα που έπιασαν ποσοστό μικρότερο του 3%.</a:t>
          </a: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257175</xdr:colOff>
      <xdr:row>11</xdr:row>
      <xdr:rowOff>152400</xdr:rowOff>
    </xdr:from>
    <xdr:to>
      <xdr:col>10</xdr:col>
      <xdr:colOff>695325</xdr:colOff>
      <xdr:row>17</xdr:row>
      <xdr:rowOff>104775</xdr:rowOff>
    </xdr:to>
    <xdr:sp macro="" textlink="">
      <xdr:nvSpPr>
        <xdr:cNvPr id="39937" name="Text Box 1"/>
        <xdr:cNvSpPr txBox="1">
          <a:spLocks noChangeArrowheads="1"/>
        </xdr:cNvSpPr>
      </xdr:nvSpPr>
      <xdr:spPr bwMode="auto">
        <a:xfrm>
          <a:off x="6686550" y="4067175"/>
          <a:ext cx="2705100" cy="9334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l-G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l-G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Στην περιοχή </a:t>
          </a: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J5: J9 </a:t>
          </a:r>
        </a:p>
        <a:p>
          <a:pPr algn="ctr" rtl="0">
            <a:defRPr sz="1000"/>
          </a:pPr>
          <a:r>
            <a:rPr lang="el-GR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οι αρνητικοί αιθμοί να εμφανίζονται με το πρόσημο τους και χρώμα κόκκινο.</a:t>
          </a:r>
        </a:p>
      </xdr:txBody>
    </xdr:sp>
    <xdr:clientData/>
  </xdr:twoCellAnchor>
  <xdr:twoCellAnchor>
    <xdr:from>
      <xdr:col>0</xdr:col>
      <xdr:colOff>419100</xdr:colOff>
      <xdr:row>13</xdr:row>
      <xdr:rowOff>142875</xdr:rowOff>
    </xdr:from>
    <xdr:to>
      <xdr:col>4</xdr:col>
      <xdr:colOff>180975</xdr:colOff>
      <xdr:row>15</xdr:row>
      <xdr:rowOff>142875</xdr:rowOff>
    </xdr:to>
    <xdr:sp macro="" textlink="">
      <xdr:nvSpPr>
        <xdr:cNvPr id="39938" name="Text Box 2"/>
        <xdr:cNvSpPr txBox="1">
          <a:spLocks noChangeArrowheads="1"/>
        </xdr:cNvSpPr>
      </xdr:nvSpPr>
      <xdr:spPr bwMode="auto">
        <a:xfrm>
          <a:off x="419100" y="4391025"/>
          <a:ext cx="3419475" cy="3238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l-GR" sz="12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Τα παραπάνω ποσά εκφράζουν εκατομμύρια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533400</xdr:colOff>
      <xdr:row>1</xdr:row>
      <xdr:rowOff>114300</xdr:rowOff>
    </xdr:from>
    <xdr:to>
      <xdr:col>8</xdr:col>
      <xdr:colOff>238125</xdr:colOff>
      <xdr:row>10</xdr:row>
      <xdr:rowOff>76200</xdr:rowOff>
    </xdr:to>
    <xdr:sp macro="" textlink="">
      <xdr:nvSpPr>
        <xdr:cNvPr id="40961" name="Text Box 1"/>
        <xdr:cNvSpPr txBox="1">
          <a:spLocks noChangeArrowheads="1"/>
        </xdr:cNvSpPr>
      </xdr:nvSpPr>
      <xdr:spPr bwMode="auto">
        <a:xfrm>
          <a:off x="2657475" y="352425"/>
          <a:ext cx="3362325" cy="144780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l" rtl="0">
            <a:defRPr sz="1000"/>
          </a:pPr>
          <a:r>
            <a:rPr lang="el-GR" sz="11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Στην στήλη "Α/Α" θέλουμε να εμφανίζεται ο αύξων αριθμός του διαιτητή, εφόσον ο χρήστης εισάγει διαιτητή (επώνυμο) στην γραμμή αυτή.</a:t>
          </a:r>
        </a:p>
        <a:p>
          <a:pPr algn="l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l" rtl="0">
            <a:defRPr sz="1000"/>
          </a:pPr>
          <a:r>
            <a:rPr lang="el-GR" sz="1100" b="1" i="0" u="none" strike="noStrike" baseline="0">
              <a:solidFill>
                <a:srgbClr val="000000"/>
              </a:solidFill>
              <a:latin typeface="Arial Greek"/>
              <a:cs typeface="Arial Greek"/>
            </a:rPr>
            <a:t>(Αν χρειαστεί δώσετε την ρύθμιση Εργαλεία --&gt; Επιλογές --&gt; Μηδενικές τιμές σε όχι)</a:t>
          </a:r>
        </a:p>
        <a:p>
          <a:pPr algn="l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Arial Greek"/>
            <a:cs typeface="Arial Greek"/>
          </a:endParaRPr>
        </a:p>
        <a:p>
          <a:pPr algn="l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Arial Greek"/>
            <a:cs typeface="Arial Greek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19</xdr:row>
      <xdr:rowOff>123825</xdr:rowOff>
    </xdr:from>
    <xdr:to>
      <xdr:col>8</xdr:col>
      <xdr:colOff>295275</xdr:colOff>
      <xdr:row>28</xdr:row>
      <xdr:rowOff>57150</xdr:rowOff>
    </xdr:to>
    <xdr:sp macro="" textlink="">
      <xdr:nvSpPr>
        <xdr:cNvPr id="33793" name="Text Box 1"/>
        <xdr:cNvSpPr txBox="1">
          <a:spLocks noChangeArrowheads="1"/>
        </xdr:cNvSpPr>
      </xdr:nvSpPr>
      <xdr:spPr bwMode="auto">
        <a:xfrm>
          <a:off x="57150" y="5629275"/>
          <a:ext cx="6962775" cy="13906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l-G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Το παραπάνω λογιστικό φύλλο  παρακολουθεί τις αμοιβές των υπαλλήλων μιας εταιρίας.</a:t>
          </a:r>
        </a:p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l-G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Το σύνολο της αμοιβής τους - υπολογίζεται βάση των ωρών εργασίας γνωρίζοντας ότι :</a:t>
          </a:r>
        </a:p>
        <a:p>
          <a:pPr algn="ctr" rtl="0">
            <a:defRPr sz="1000"/>
          </a:pPr>
          <a:r>
            <a:rPr lang="el-G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Υπάλληλος βαθμού "α" έχει ωρομίσθιο 2.000 δρχ - Υπάλληλος βαθμού "β" έχει ωρομίσθιο 1.500 δρχ</a:t>
          </a:r>
        </a:p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l-G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Να βρεθεί ο υπάλληλος με την μεγαλύτερη εβδομαδιαία αμοιβή (στην γραμμή του ονόματός του να εμφανίζεται η ένδειξη "Μεγαλύτερος").</a:t>
          </a:r>
        </a:p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20</xdr:row>
      <xdr:rowOff>133350</xdr:rowOff>
    </xdr:from>
    <xdr:to>
      <xdr:col>9</xdr:col>
      <xdr:colOff>152400</xdr:colOff>
      <xdr:row>27</xdr:row>
      <xdr:rowOff>133350</xdr:rowOff>
    </xdr:to>
    <xdr:sp macro="" textlink="">
      <xdr:nvSpPr>
        <xdr:cNvPr id="41987" name="Text Box 3"/>
        <xdr:cNvSpPr txBox="1">
          <a:spLocks noChangeArrowheads="1"/>
        </xdr:cNvSpPr>
      </xdr:nvSpPr>
      <xdr:spPr bwMode="auto">
        <a:xfrm>
          <a:off x="219075" y="5876925"/>
          <a:ext cx="8086725" cy="113347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l-G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Το παραπάνω λογιστικό φύλλο  παρακολουθεί τις αμοιβές των υπαλλήλων μιας εταιρίας.</a:t>
          </a:r>
        </a:p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l-G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Το σύνολο της αμοιβής τους είναι ΩΡΕΣ Χ ΩΡΟΜΙΣΘΙΟ</a:t>
          </a:r>
        </a:p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l-G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Αν ο μισθος του υπαλλήλου είναι μεγαλύτερος των 300</a:t>
          </a: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E </a:t>
          </a:r>
          <a:r>
            <a:rPr lang="el-G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την εβδομάδα, τότε ο μισθός χαρακτηρίζεται ΙΚΑΝΟΠΟΙΗΤΙΚΟΣ αλλιώς ΜΗ ΙΚΑΝΟΠΟΙΗΤΙΚΟΣ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20</xdr:row>
      <xdr:rowOff>133350</xdr:rowOff>
    </xdr:from>
    <xdr:to>
      <xdr:col>9</xdr:col>
      <xdr:colOff>19050</xdr:colOff>
      <xdr:row>27</xdr:row>
      <xdr:rowOff>133350</xdr:rowOff>
    </xdr:to>
    <xdr:sp macro="" textlink="">
      <xdr:nvSpPr>
        <xdr:cNvPr id="43009" name="Text Box 1"/>
        <xdr:cNvSpPr txBox="1">
          <a:spLocks noChangeArrowheads="1"/>
        </xdr:cNvSpPr>
      </xdr:nvSpPr>
      <xdr:spPr bwMode="auto">
        <a:xfrm>
          <a:off x="85725" y="5876925"/>
          <a:ext cx="8086725" cy="1133475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l-G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Το παραπάνω λογιστικό φύλλο  παρακολουθεί τις αμοιβές των υπαλλήλων μιας εταιρίας.</a:t>
          </a:r>
        </a:p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l-G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Το σύνολο της αμοιβής τους είναι ΩΡΕΣ Χ ΩΡΟΜΙΣΘΙΟ</a:t>
          </a:r>
        </a:p>
        <a:p>
          <a:pPr algn="ctr" rtl="0">
            <a:defRPr sz="1000"/>
          </a:pPr>
          <a:endParaRPr lang="el-GR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l-G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Αν ο μισθος του υπαλλήλου είναι μεγαλύτερος των 300</a:t>
          </a:r>
          <a:r>
            <a:rPr lang="en-GB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E </a:t>
          </a:r>
          <a:r>
            <a:rPr lang="el-GR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την εβδομάδα, τότε ο μισθός χαρακτηρίζεται ΙΚΑΝΟΠΟΙΗΤΙΚΟΣ αλλιώς ΜΗ ΙΚΑΝΟΠΟΙΗΤΙΚΟΣ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tabSelected="1" workbookViewId="0">
      <selection activeCell="G8" sqref="G8"/>
    </sheetView>
  </sheetViews>
  <sheetFormatPr defaultRowHeight="12.75"/>
  <cols>
    <col min="1" max="1" width="3" style="8" customWidth="1"/>
    <col min="2" max="2" width="21.28515625" style="8" customWidth="1"/>
    <col min="3" max="3" width="13.42578125" style="8" customWidth="1"/>
    <col min="4" max="4" width="12.85546875" style="8" customWidth="1"/>
    <col min="5" max="5" width="13.5703125" style="8" customWidth="1"/>
    <col min="6" max="6" width="19.42578125" style="8" customWidth="1"/>
    <col min="7" max="7" width="19.28515625" style="8" customWidth="1"/>
    <col min="8" max="8" width="22.42578125" style="8" customWidth="1"/>
    <col min="9" max="9" width="17.140625" style="8" customWidth="1"/>
    <col min="10" max="10" width="2" style="8" customWidth="1"/>
    <col min="11" max="11" width="7.5703125" style="8" customWidth="1"/>
    <col min="12" max="16384" width="9.140625" style="8"/>
  </cols>
  <sheetData>
    <row r="1" spans="1:8" ht="15.75">
      <c r="A1" s="195" t="s">
        <v>19</v>
      </c>
      <c r="B1" s="196"/>
      <c r="C1" s="196"/>
      <c r="D1" s="196"/>
      <c r="E1" s="196"/>
      <c r="F1" s="196"/>
      <c r="G1" s="196"/>
      <c r="H1" s="196"/>
    </row>
    <row r="2" spans="1:8">
      <c r="A2" s="9"/>
      <c r="B2" s="9"/>
      <c r="C2" s="9"/>
      <c r="D2" s="9"/>
      <c r="E2" s="9"/>
      <c r="F2" s="9"/>
      <c r="G2" s="9"/>
      <c r="H2" s="9"/>
    </row>
    <row r="3" spans="1:8" ht="14.25">
      <c r="A3" s="197" t="s">
        <v>50</v>
      </c>
      <c r="B3" s="198"/>
      <c r="C3" s="198"/>
      <c r="D3" s="198"/>
      <c r="E3" s="198"/>
      <c r="F3" s="198"/>
      <c r="G3" s="198"/>
      <c r="H3" s="198"/>
    </row>
    <row r="4" spans="1:8" ht="41.25" customHeight="1">
      <c r="A4" s="10"/>
      <c r="B4" s="11" t="s">
        <v>21</v>
      </c>
      <c r="C4" s="11" t="s">
        <v>22</v>
      </c>
      <c r="D4" s="11" t="s">
        <v>23</v>
      </c>
      <c r="E4" s="11" t="s">
        <v>24</v>
      </c>
      <c r="F4" s="11" t="s">
        <v>25</v>
      </c>
      <c r="G4" s="11" t="s">
        <v>26</v>
      </c>
      <c r="H4" s="11" t="s">
        <v>27</v>
      </c>
    </row>
    <row r="5" spans="1:8" ht="14.25">
      <c r="A5" s="12">
        <v>1</v>
      </c>
      <c r="B5" s="13" t="s">
        <v>28</v>
      </c>
      <c r="C5" s="14">
        <v>60</v>
      </c>
      <c r="D5" s="14">
        <v>30</v>
      </c>
      <c r="E5" s="14">
        <v>30</v>
      </c>
      <c r="F5" s="12"/>
      <c r="G5" s="12"/>
      <c r="H5" s="12"/>
    </row>
    <row r="6" spans="1:8" ht="14.25">
      <c r="A6" s="12">
        <v>2</v>
      </c>
      <c r="B6" s="13" t="s">
        <v>29</v>
      </c>
      <c r="C6" s="14">
        <v>64</v>
      </c>
      <c r="D6" s="14">
        <v>45</v>
      </c>
      <c r="E6" s="14">
        <v>40</v>
      </c>
      <c r="F6" s="12"/>
      <c r="G6" s="12"/>
      <c r="H6" s="12"/>
    </row>
    <row r="7" spans="1:8" ht="14.25">
      <c r="A7" s="12">
        <v>3</v>
      </c>
      <c r="B7" s="13" t="s">
        <v>40</v>
      </c>
      <c r="C7" s="14">
        <v>68</v>
      </c>
      <c r="D7" s="14">
        <v>60</v>
      </c>
      <c r="E7" s="14">
        <v>50</v>
      </c>
      <c r="F7" s="12"/>
      <c r="G7" s="12"/>
      <c r="H7" s="12"/>
    </row>
    <row r="8" spans="1:8" ht="14.25">
      <c r="A8" s="12">
        <v>4</v>
      </c>
      <c r="B8" s="13" t="s">
        <v>41</v>
      </c>
      <c r="C8" s="14">
        <v>72</v>
      </c>
      <c r="D8" s="14">
        <v>75</v>
      </c>
      <c r="E8" s="14">
        <v>60</v>
      </c>
      <c r="F8" s="12"/>
      <c r="G8" s="12"/>
      <c r="H8" s="12"/>
    </row>
    <row r="9" spans="1:8" ht="14.25">
      <c r="A9" s="12">
        <v>5</v>
      </c>
      <c r="B9" s="13" t="s">
        <v>42</v>
      </c>
      <c r="C9" s="14">
        <v>76</v>
      </c>
      <c r="D9" s="14">
        <v>90</v>
      </c>
      <c r="E9" s="14">
        <v>70</v>
      </c>
      <c r="F9" s="12"/>
      <c r="G9" s="12"/>
      <c r="H9" s="12"/>
    </row>
    <row r="10" spans="1:8" ht="14.25">
      <c r="A10" s="12">
        <v>6</v>
      </c>
      <c r="B10" s="13" t="s">
        <v>43</v>
      </c>
      <c r="C10" s="14">
        <v>80</v>
      </c>
      <c r="D10" s="14">
        <v>105</v>
      </c>
      <c r="E10" s="14">
        <v>80</v>
      </c>
      <c r="F10" s="12"/>
      <c r="G10" s="12"/>
      <c r="H10" s="12"/>
    </row>
    <row r="11" spans="1:8" ht="14.25">
      <c r="A11" s="12">
        <v>7</v>
      </c>
      <c r="B11" s="13" t="s">
        <v>44</v>
      </c>
      <c r="C11" s="14">
        <v>84</v>
      </c>
      <c r="D11" s="14">
        <v>120</v>
      </c>
      <c r="E11" s="14">
        <v>90</v>
      </c>
      <c r="F11" s="12"/>
      <c r="G11" s="12"/>
      <c r="H11" s="12"/>
    </row>
    <row r="12" spans="1:8" ht="14.25">
      <c r="A12" s="12">
        <v>8</v>
      </c>
      <c r="B12" s="13" t="s">
        <v>45</v>
      </c>
      <c r="C12" s="14">
        <v>88</v>
      </c>
      <c r="D12" s="14">
        <v>135</v>
      </c>
      <c r="E12" s="14">
        <v>100</v>
      </c>
      <c r="F12" s="12"/>
      <c r="G12" s="12"/>
      <c r="H12" s="12"/>
    </row>
    <row r="13" spans="1:8">
      <c r="A13" s="192"/>
      <c r="B13" s="194"/>
      <c r="C13" s="194"/>
      <c r="D13" s="194"/>
      <c r="E13" s="194"/>
      <c r="F13" s="194"/>
      <c r="G13" s="194"/>
      <c r="H13" s="193"/>
    </row>
    <row r="14" spans="1:8">
      <c r="A14" s="192" t="s">
        <v>30</v>
      </c>
      <c r="B14" s="193"/>
      <c r="C14" s="12"/>
      <c r="D14" s="12"/>
      <c r="E14" s="12"/>
    </row>
    <row r="15" spans="1:8">
      <c r="A15" s="192" t="s">
        <v>51</v>
      </c>
      <c r="B15" s="193"/>
      <c r="C15" s="12"/>
      <c r="D15" s="12"/>
      <c r="E15" s="12"/>
    </row>
    <row r="16" spans="1:8">
      <c r="A16" s="192" t="s">
        <v>52</v>
      </c>
      <c r="B16" s="193"/>
      <c r="C16" s="12"/>
      <c r="D16" s="12"/>
      <c r="E16" s="12"/>
    </row>
    <row r="17" spans="1:5">
      <c r="A17" s="192" t="s">
        <v>53</v>
      </c>
      <c r="B17" s="193"/>
      <c r="C17" s="12"/>
      <c r="D17" s="12"/>
      <c r="E17" s="12"/>
    </row>
    <row r="18" spans="1:5" ht="17.25" customHeight="1"/>
  </sheetData>
  <mergeCells count="7">
    <mergeCell ref="A17:B17"/>
    <mergeCell ref="A13:H13"/>
    <mergeCell ref="A1:H1"/>
    <mergeCell ref="A3:H3"/>
    <mergeCell ref="A16:B16"/>
    <mergeCell ref="A14:B14"/>
    <mergeCell ref="A15:B15"/>
  </mergeCells>
  <phoneticPr fontId="0" type="noConversion"/>
  <printOptions horizontalCentered="1" verticalCentered="1" headings="1"/>
  <pageMargins left="0.74803149606299213" right="0.74803149606299213" top="0.98425196850393704" bottom="0.98425196850393704" header="0.51181102362204722" footer="0.51181102362204722"/>
  <pageSetup paperSize="9" scale="91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"/>
  <sheetViews>
    <sheetView zoomScale="75" workbookViewId="0">
      <selection activeCell="E11" sqref="E11"/>
    </sheetView>
  </sheetViews>
  <sheetFormatPr defaultRowHeight="12.75"/>
  <cols>
    <col min="1" max="1" width="13.5703125" style="116" customWidth="1"/>
    <col min="2" max="2" width="13.28515625" style="116" bestFit="1" customWidth="1"/>
    <col min="3" max="4" width="14" style="116" bestFit="1" customWidth="1"/>
    <col min="5" max="5" width="13.85546875" style="116" bestFit="1" customWidth="1"/>
    <col min="6" max="6" width="13.5703125" style="116" bestFit="1" customWidth="1"/>
    <col min="7" max="7" width="12.7109375" style="116" customWidth="1"/>
    <col min="8" max="8" width="1.42578125" style="116" customWidth="1"/>
    <col min="9" max="9" width="15.28515625" style="116" customWidth="1"/>
    <col min="10" max="10" width="18.7109375" style="116" customWidth="1"/>
    <col min="11" max="11" width="15.7109375" style="116" customWidth="1"/>
    <col min="12" max="16384" width="9.140625" style="116"/>
  </cols>
  <sheetData>
    <row r="1" spans="1:11" ht="45.75" customHeight="1" thickBot="1">
      <c r="B1" s="210" t="s">
        <v>79</v>
      </c>
      <c r="C1" s="211"/>
      <c r="D1" s="211"/>
      <c r="E1" s="211"/>
      <c r="F1" s="211"/>
      <c r="G1" s="212"/>
    </row>
    <row r="3" spans="1:11" ht="118.5" customHeight="1">
      <c r="B3" s="117">
        <v>1990</v>
      </c>
      <c r="C3" s="117">
        <v>1992</v>
      </c>
      <c r="D3" s="117">
        <v>1994</v>
      </c>
      <c r="E3" s="117">
        <v>1996</v>
      </c>
      <c r="F3" s="117">
        <v>1998</v>
      </c>
      <c r="G3" s="117">
        <v>2000</v>
      </c>
      <c r="H3" s="118"/>
      <c r="I3" s="119" t="s">
        <v>80</v>
      </c>
      <c r="J3" s="119" t="s">
        <v>81</v>
      </c>
      <c r="K3" s="118"/>
    </row>
    <row r="4" spans="1:11" ht="17.25" customHeight="1"/>
    <row r="5" spans="1:11" ht="24" customHeight="1">
      <c r="A5" s="120" t="s">
        <v>82</v>
      </c>
      <c r="B5" s="121">
        <v>500</v>
      </c>
      <c r="C5" s="121">
        <v>490</v>
      </c>
      <c r="D5" s="121">
        <v>480</v>
      </c>
      <c r="E5" s="121">
        <v>470</v>
      </c>
      <c r="F5" s="121">
        <v>460</v>
      </c>
      <c r="G5" s="121">
        <v>450</v>
      </c>
      <c r="H5" s="122"/>
      <c r="I5" s="123">
        <f>AVERAGE(B5:G5)</f>
        <v>475</v>
      </c>
      <c r="J5" s="124">
        <f>G5-B5</f>
        <v>-50</v>
      </c>
    </row>
    <row r="6" spans="1:11" ht="15.75">
      <c r="A6" s="120" t="s">
        <v>83</v>
      </c>
      <c r="B6" s="121">
        <v>800</v>
      </c>
      <c r="C6" s="121">
        <v>900</v>
      </c>
      <c r="D6" s="121">
        <v>1000</v>
      </c>
      <c r="E6" s="121">
        <v>1100</v>
      </c>
      <c r="F6" s="121">
        <v>1200</v>
      </c>
      <c r="G6" s="121">
        <v>1300</v>
      </c>
      <c r="H6" s="122"/>
      <c r="I6" s="123">
        <f>AVERAGE(B6:G6)</f>
        <v>1050</v>
      </c>
      <c r="J6" s="124">
        <f>G6-B6</f>
        <v>500</v>
      </c>
    </row>
    <row r="7" spans="1:11" ht="15.75">
      <c r="A7" s="120" t="s">
        <v>84</v>
      </c>
      <c r="B7" s="121">
        <v>2700</v>
      </c>
      <c r="C7" s="121">
        <v>2800</v>
      </c>
      <c r="D7" s="121">
        <v>2900</v>
      </c>
      <c r="E7" s="121">
        <v>3000</v>
      </c>
      <c r="F7" s="121">
        <v>3100</v>
      </c>
      <c r="G7" s="121">
        <v>3200</v>
      </c>
      <c r="H7" s="122"/>
      <c r="I7" s="123">
        <f>AVERAGE(B7:G7)</f>
        <v>2950</v>
      </c>
      <c r="J7" s="124">
        <f>G7-B7</f>
        <v>500</v>
      </c>
    </row>
    <row r="8" spans="1:11" ht="15.75">
      <c r="A8" s="120" t="s">
        <v>85</v>
      </c>
      <c r="B8" s="121">
        <v>600</v>
      </c>
      <c r="C8" s="121">
        <v>600</v>
      </c>
      <c r="D8" s="121">
        <v>600</v>
      </c>
      <c r="E8" s="121">
        <v>600</v>
      </c>
      <c r="F8" s="121">
        <v>600</v>
      </c>
      <c r="G8" s="121">
        <v>600</v>
      </c>
      <c r="H8" s="122"/>
      <c r="I8" s="123">
        <f>AVERAGE(B8:G8)</f>
        <v>600</v>
      </c>
      <c r="J8" s="124">
        <f>G8-B8</f>
        <v>0</v>
      </c>
    </row>
    <row r="9" spans="1:11" ht="15.75">
      <c r="A9" s="120" t="s">
        <v>86</v>
      </c>
      <c r="B9" s="121">
        <v>13</v>
      </c>
      <c r="C9" s="121">
        <v>13.3</v>
      </c>
      <c r="D9" s="121">
        <v>13.6</v>
      </c>
      <c r="E9" s="121">
        <v>13.9</v>
      </c>
      <c r="F9" s="121">
        <v>14.2</v>
      </c>
      <c r="G9" s="121">
        <v>14.5</v>
      </c>
      <c r="H9" s="122"/>
      <c r="I9" s="123">
        <f>AVERAGE(B9:G9)</f>
        <v>13.75</v>
      </c>
      <c r="J9" s="124">
        <f>G9-B9</f>
        <v>1.5</v>
      </c>
    </row>
    <row r="10" spans="1:11" ht="13.5" thickBot="1">
      <c r="B10" s="122"/>
      <c r="C10" s="122"/>
      <c r="D10" s="122"/>
      <c r="E10" s="122"/>
      <c r="F10" s="122"/>
      <c r="G10" s="122"/>
      <c r="H10" s="122"/>
      <c r="I10" s="125"/>
      <c r="J10" s="122"/>
    </row>
    <row r="11" spans="1:11" ht="16.5" thickTop="1" thickBot="1">
      <c r="A11" s="127" t="s">
        <v>11</v>
      </c>
      <c r="B11" s="126">
        <f t="shared" ref="B11:G11" si="0">SUM(B5:B9)</f>
        <v>4613</v>
      </c>
      <c r="C11" s="126">
        <f t="shared" si="0"/>
        <v>4803.3</v>
      </c>
      <c r="D11" s="126">
        <f t="shared" si="0"/>
        <v>4993.6000000000004</v>
      </c>
      <c r="E11" s="126">
        <f t="shared" si="0"/>
        <v>5183.8999999999996</v>
      </c>
      <c r="F11" s="126">
        <f t="shared" si="0"/>
        <v>5374.2</v>
      </c>
      <c r="G11" s="126">
        <f t="shared" si="0"/>
        <v>5564.5</v>
      </c>
      <c r="H11" s="122"/>
    </row>
    <row r="12" spans="1:11" ht="13.5" thickTop="1"/>
  </sheetData>
  <sheetProtection password="CF4E" sheet="1" objects="1"/>
  <mergeCells count="1">
    <mergeCell ref="B1:G1"/>
  </mergeCells>
  <phoneticPr fontId="0" type="noConversion"/>
  <printOptions horizontalCentered="1" verticalCentered="1" headings="1"/>
  <pageMargins left="0.31496062992125984" right="0.69" top="0.98425196850393704" bottom="0.98425196850393704" header="0.51181102362204722" footer="0.51181102362204722"/>
  <pageSetup paperSize="9" scale="43" orientation="landscape" horizontalDpi="300" verticalDpi="0" copies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Φύλλο3">
    <outlinePr summaryBelow="0"/>
  </sheetPr>
  <dimension ref="A1:B20"/>
  <sheetViews>
    <sheetView showZeros="0" zoomScale="75" workbookViewId="0">
      <selection activeCell="G19" sqref="G19"/>
    </sheetView>
  </sheetViews>
  <sheetFormatPr defaultRowHeight="12.75"/>
  <cols>
    <col min="1" max="1" width="6.5703125" customWidth="1"/>
    <col min="2" max="2" width="25.28515625" customWidth="1"/>
  </cols>
  <sheetData>
    <row r="1" spans="1:2" ht="18.75" thickBot="1">
      <c r="A1" s="213" t="s">
        <v>87</v>
      </c>
      <c r="B1" s="214"/>
    </row>
    <row r="2" spans="1:2" ht="15">
      <c r="A2" s="128" t="s">
        <v>88</v>
      </c>
      <c r="B2" s="128" t="s">
        <v>56</v>
      </c>
    </row>
    <row r="3" spans="1:2">
      <c r="A3" s="129"/>
      <c r="B3" s="129"/>
    </row>
    <row r="4" spans="1:2">
      <c r="A4" s="129"/>
      <c r="B4" s="129"/>
    </row>
    <row r="5" spans="1:2">
      <c r="A5" s="129"/>
      <c r="B5" s="129"/>
    </row>
    <row r="6" spans="1:2">
      <c r="A6" s="129"/>
      <c r="B6" s="129"/>
    </row>
    <row r="7" spans="1:2">
      <c r="A7" s="129"/>
      <c r="B7" s="129"/>
    </row>
    <row r="8" spans="1:2">
      <c r="A8" s="129"/>
      <c r="B8" s="129"/>
    </row>
    <row r="9" spans="1:2">
      <c r="A9" s="129"/>
      <c r="B9" s="129"/>
    </row>
    <row r="10" spans="1:2">
      <c r="A10" s="129"/>
      <c r="B10" s="129"/>
    </row>
    <row r="11" spans="1:2">
      <c r="A11" s="129"/>
      <c r="B11" s="129"/>
    </row>
    <row r="12" spans="1:2">
      <c r="A12" s="129"/>
      <c r="B12" s="129"/>
    </row>
    <row r="13" spans="1:2">
      <c r="A13" s="129"/>
      <c r="B13" s="129"/>
    </row>
    <row r="14" spans="1:2">
      <c r="A14" s="129"/>
      <c r="B14" s="129"/>
    </row>
    <row r="15" spans="1:2">
      <c r="A15" s="129"/>
      <c r="B15" s="129"/>
    </row>
    <row r="16" spans="1:2">
      <c r="A16" s="129"/>
      <c r="B16" s="129"/>
    </row>
    <row r="17" spans="1:2">
      <c r="A17" s="129"/>
      <c r="B17" s="129"/>
    </row>
    <row r="18" spans="1:2">
      <c r="A18" s="129"/>
      <c r="B18" s="129"/>
    </row>
    <row r="19" spans="1:2">
      <c r="A19" s="129"/>
      <c r="B19" s="129"/>
    </row>
    <row r="20" spans="1:2">
      <c r="A20" s="129"/>
      <c r="B20" s="129"/>
    </row>
  </sheetData>
  <mergeCells count="1">
    <mergeCell ref="A1:B1"/>
  </mergeCells>
  <phoneticPr fontId="0" type="noConversion"/>
  <pageMargins left="0.75" right="0.75" top="1" bottom="1" header="0.5" footer="0.5"/>
  <pageSetup paperSize="9" orientation="landscape" horizontalDpi="300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Φύλλο4">
    <outlinePr summaryBelow="0"/>
  </sheetPr>
  <dimension ref="A1:B20"/>
  <sheetViews>
    <sheetView showZeros="0" zoomScale="75" workbookViewId="0">
      <selection activeCell="I12" sqref="I12"/>
    </sheetView>
  </sheetViews>
  <sheetFormatPr defaultRowHeight="12.75"/>
  <cols>
    <col min="1" max="1" width="11.85546875" style="131" customWidth="1"/>
    <col min="2" max="2" width="17.85546875" style="131" customWidth="1"/>
    <col min="3" max="16384" width="9.140625" style="131"/>
  </cols>
  <sheetData>
    <row r="1" spans="1:2" ht="18.75" thickBot="1">
      <c r="A1" s="215" t="s">
        <v>87</v>
      </c>
      <c r="B1" s="216"/>
    </row>
    <row r="2" spans="1:2" ht="15">
      <c r="A2" s="132" t="s">
        <v>88</v>
      </c>
      <c r="B2" s="132" t="s">
        <v>56</v>
      </c>
    </row>
    <row r="3" spans="1:2">
      <c r="A3" s="130">
        <f>IF(B3&lt;&gt;"",1,0)</f>
        <v>0</v>
      </c>
      <c r="B3" s="133"/>
    </row>
    <row r="4" spans="1:2">
      <c r="A4" s="130">
        <f t="shared" ref="A4:A20" si="0">IF(B4&lt;&gt;"",A3+1,0)</f>
        <v>0</v>
      </c>
      <c r="B4" s="133"/>
    </row>
    <row r="5" spans="1:2">
      <c r="A5" s="130">
        <f t="shared" si="0"/>
        <v>0</v>
      </c>
      <c r="B5" s="133"/>
    </row>
    <row r="6" spans="1:2">
      <c r="A6" s="130">
        <f t="shared" si="0"/>
        <v>0</v>
      </c>
      <c r="B6" s="133"/>
    </row>
    <row r="7" spans="1:2">
      <c r="A7" s="130">
        <f t="shared" si="0"/>
        <v>0</v>
      </c>
      <c r="B7" s="133"/>
    </row>
    <row r="8" spans="1:2">
      <c r="A8" s="130">
        <f t="shared" si="0"/>
        <v>0</v>
      </c>
      <c r="B8" s="133"/>
    </row>
    <row r="9" spans="1:2">
      <c r="A9" s="130">
        <f t="shared" si="0"/>
        <v>0</v>
      </c>
      <c r="B9" s="133"/>
    </row>
    <row r="10" spans="1:2">
      <c r="A10" s="130">
        <f t="shared" si="0"/>
        <v>0</v>
      </c>
      <c r="B10" s="133"/>
    </row>
    <row r="11" spans="1:2">
      <c r="A11" s="130">
        <f t="shared" si="0"/>
        <v>0</v>
      </c>
      <c r="B11" s="133"/>
    </row>
    <row r="12" spans="1:2">
      <c r="A12" s="130">
        <f t="shared" si="0"/>
        <v>0</v>
      </c>
      <c r="B12" s="133"/>
    </row>
    <row r="13" spans="1:2">
      <c r="A13" s="130">
        <f t="shared" si="0"/>
        <v>0</v>
      </c>
      <c r="B13" s="133"/>
    </row>
    <row r="14" spans="1:2">
      <c r="A14" s="130">
        <f t="shared" si="0"/>
        <v>0</v>
      </c>
      <c r="B14" s="133"/>
    </row>
    <row r="15" spans="1:2">
      <c r="A15" s="130">
        <f t="shared" si="0"/>
        <v>0</v>
      </c>
      <c r="B15" s="133"/>
    </row>
    <row r="16" spans="1:2">
      <c r="A16" s="130">
        <f t="shared" si="0"/>
        <v>0</v>
      </c>
      <c r="B16" s="133"/>
    </row>
    <row r="17" spans="1:2">
      <c r="A17" s="130">
        <f t="shared" si="0"/>
        <v>0</v>
      </c>
      <c r="B17" s="133"/>
    </row>
    <row r="18" spans="1:2">
      <c r="A18" s="130">
        <f t="shared" si="0"/>
        <v>0</v>
      </c>
      <c r="B18" s="133"/>
    </row>
    <row r="19" spans="1:2">
      <c r="A19" s="130">
        <f t="shared" si="0"/>
        <v>0</v>
      </c>
      <c r="B19" s="133"/>
    </row>
    <row r="20" spans="1:2">
      <c r="A20" s="130">
        <f t="shared" si="0"/>
        <v>0</v>
      </c>
      <c r="B20" s="133"/>
    </row>
  </sheetData>
  <sheetProtection password="CF4E" sheet="1" objects="1"/>
  <mergeCells count="1">
    <mergeCell ref="A1:B1"/>
  </mergeCells>
  <phoneticPr fontId="0" type="noConversion"/>
  <pageMargins left="0.75" right="0.75" top="1" bottom="1" header="0.5" footer="0.5"/>
  <pageSetup paperSize="9" orientation="landscape" horizontalDpi="300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9"/>
  <sheetViews>
    <sheetView topLeftCell="A3" workbookViewId="0">
      <selection activeCell="G10" sqref="G10"/>
    </sheetView>
  </sheetViews>
  <sheetFormatPr defaultRowHeight="12.75"/>
  <cols>
    <col min="1" max="1" width="13.85546875" style="60" customWidth="1"/>
    <col min="2" max="2" width="14.7109375" style="60" customWidth="1"/>
    <col min="3" max="4" width="9.140625" style="60"/>
    <col min="5" max="5" width="10.5703125" style="60" customWidth="1"/>
    <col min="6" max="6" width="13.28515625" style="60" customWidth="1"/>
    <col min="7" max="7" width="14.7109375" style="60" customWidth="1"/>
    <col min="8" max="8" width="15.42578125" style="60" customWidth="1"/>
    <col min="9" max="9" width="4.5703125" style="60" customWidth="1"/>
    <col min="10" max="10" width="22.85546875" style="60" customWidth="1"/>
    <col min="11" max="14" width="9.140625" style="60"/>
    <col min="15" max="15" width="10.85546875" style="60" customWidth="1"/>
    <col min="16" max="16" width="14.140625" style="60" customWidth="1"/>
    <col min="17" max="16384" width="9.140625" style="60"/>
  </cols>
  <sheetData>
    <row r="1" spans="1:19" ht="61.5" customHeight="1" thickTop="1" thickBot="1">
      <c r="B1" s="217" t="s">
        <v>57</v>
      </c>
      <c r="C1" s="218"/>
      <c r="D1" s="218"/>
      <c r="E1" s="218"/>
      <c r="F1" s="218"/>
      <c r="G1" s="218"/>
      <c r="H1" s="219"/>
      <c r="Q1" s="61"/>
      <c r="R1" s="61"/>
      <c r="S1" s="61"/>
    </row>
    <row r="2" spans="1:19" ht="40.5" customHeight="1" thickTop="1" thickBot="1">
      <c r="A2" s="78" t="s">
        <v>56</v>
      </c>
      <c r="B2" s="62" t="s">
        <v>58</v>
      </c>
      <c r="C2" s="62" t="s">
        <v>59</v>
      </c>
      <c r="D2" s="62" t="s">
        <v>60</v>
      </c>
      <c r="E2" s="62" t="s">
        <v>61</v>
      </c>
      <c r="F2" s="62" t="s">
        <v>62</v>
      </c>
      <c r="G2" s="62" t="s">
        <v>63</v>
      </c>
      <c r="H2" s="62" t="s">
        <v>64</v>
      </c>
    </row>
    <row r="3" spans="1:19" ht="17.25" thickTop="1" thickBot="1">
      <c r="A3" s="78"/>
    </row>
    <row r="4" spans="1:19" ht="14.25">
      <c r="A4" s="64" t="s">
        <v>65</v>
      </c>
      <c r="B4" s="79">
        <v>2</v>
      </c>
      <c r="C4" s="65">
        <v>9</v>
      </c>
      <c r="D4" s="65">
        <v>6</v>
      </c>
      <c r="E4" s="65">
        <v>5</v>
      </c>
      <c r="F4" s="65">
        <v>7</v>
      </c>
      <c r="G4" s="65">
        <v>6</v>
      </c>
      <c r="H4" s="66">
        <v>5</v>
      </c>
    </row>
    <row r="5" spans="1:19" ht="14.25">
      <c r="A5" s="64" t="s">
        <v>66</v>
      </c>
      <c r="B5" s="80">
        <v>8</v>
      </c>
      <c r="C5" s="67">
        <v>10</v>
      </c>
      <c r="D5" s="67">
        <v>5</v>
      </c>
      <c r="E5" s="67">
        <v>8</v>
      </c>
      <c r="F5" s="67">
        <v>4</v>
      </c>
      <c r="G5" s="67">
        <v>7</v>
      </c>
      <c r="H5" s="68">
        <v>3</v>
      </c>
    </row>
    <row r="6" spans="1:19" ht="14.25">
      <c r="A6" s="64" t="s">
        <v>67</v>
      </c>
      <c r="B6" s="80">
        <v>4</v>
      </c>
      <c r="C6" s="67">
        <v>10</v>
      </c>
      <c r="D6" s="67">
        <v>7</v>
      </c>
      <c r="E6" s="67">
        <v>12</v>
      </c>
      <c r="F6" s="67">
        <v>3</v>
      </c>
      <c r="G6" s="67">
        <v>4</v>
      </c>
      <c r="H6" s="68">
        <v>5</v>
      </c>
    </row>
    <row r="7" spans="1:19" ht="15" thickBot="1">
      <c r="A7" s="64" t="s">
        <v>7</v>
      </c>
      <c r="B7" s="81">
        <v>3</v>
      </c>
      <c r="C7" s="69">
        <v>5</v>
      </c>
      <c r="D7" s="69">
        <v>8</v>
      </c>
      <c r="E7" s="69">
        <v>3</v>
      </c>
      <c r="F7" s="69">
        <v>5</v>
      </c>
      <c r="G7" s="69">
        <v>9</v>
      </c>
      <c r="H7" s="70">
        <v>7</v>
      </c>
    </row>
    <row r="9" spans="1:19">
      <c r="B9" s="71" t="s">
        <v>68</v>
      </c>
      <c r="C9" s="72" t="s">
        <v>77</v>
      </c>
      <c r="D9" s="73" t="s">
        <v>69</v>
      </c>
      <c r="E9" s="74">
        <v>2000</v>
      </c>
    </row>
    <row r="10" spans="1:19">
      <c r="B10" s="71" t="s">
        <v>68</v>
      </c>
      <c r="C10" s="72" t="s">
        <v>78</v>
      </c>
      <c r="D10" s="73" t="s">
        <v>69</v>
      </c>
      <c r="E10" s="74">
        <v>1500</v>
      </c>
    </row>
    <row r="11" spans="1:19" ht="13.5" thickBot="1">
      <c r="A11" s="75"/>
    </row>
    <row r="12" spans="1:19" ht="104.25" customHeight="1" thickTop="1" thickBot="1">
      <c r="A12" s="78" t="s">
        <v>56</v>
      </c>
      <c r="B12" s="63" t="s">
        <v>76</v>
      </c>
      <c r="C12" s="63" t="s">
        <v>70</v>
      </c>
      <c r="D12" s="63" t="s">
        <v>71</v>
      </c>
      <c r="E12" s="63" t="s">
        <v>72</v>
      </c>
      <c r="F12" s="63" t="s">
        <v>73</v>
      </c>
      <c r="G12" s="63" t="s">
        <v>74</v>
      </c>
      <c r="H12" s="63" t="s">
        <v>75</v>
      </c>
    </row>
    <row r="13" spans="1:19" ht="13.5" thickTop="1">
      <c r="A13" s="76"/>
      <c r="B13" s="76"/>
    </row>
    <row r="14" spans="1:19" ht="14.25">
      <c r="A14" s="64" t="s">
        <v>65</v>
      </c>
      <c r="B14" s="73"/>
      <c r="C14" s="73"/>
      <c r="D14" s="73" t="s">
        <v>77</v>
      </c>
      <c r="E14" s="73"/>
      <c r="F14" s="73"/>
      <c r="G14" s="73"/>
      <c r="H14" s="73"/>
    </row>
    <row r="15" spans="1:19" ht="14.25">
      <c r="A15" s="64" t="s">
        <v>66</v>
      </c>
      <c r="B15" s="73"/>
      <c r="C15" s="73"/>
      <c r="D15" s="73" t="s">
        <v>78</v>
      </c>
      <c r="E15" s="73"/>
      <c r="F15" s="73"/>
      <c r="G15" s="73"/>
      <c r="H15" s="73"/>
    </row>
    <row r="16" spans="1:19" ht="14.25">
      <c r="A16" s="64" t="s">
        <v>67</v>
      </c>
      <c r="B16" s="73"/>
      <c r="C16" s="73"/>
      <c r="D16" s="73" t="s">
        <v>77</v>
      </c>
      <c r="E16" s="73"/>
      <c r="F16" s="73"/>
      <c r="G16" s="73"/>
      <c r="H16" s="73"/>
    </row>
    <row r="17" spans="1:8" ht="14.25">
      <c r="A17" s="64" t="s">
        <v>7</v>
      </c>
      <c r="B17" s="73"/>
      <c r="C17" s="73"/>
      <c r="D17" s="73" t="s">
        <v>78</v>
      </c>
      <c r="E17" s="73"/>
      <c r="F17" s="73"/>
      <c r="G17" s="73"/>
      <c r="H17" s="73"/>
    </row>
    <row r="18" spans="1:8" ht="13.5" thickBot="1"/>
    <row r="19" spans="1:8" ht="16.5" thickBot="1">
      <c r="E19" s="77"/>
    </row>
  </sheetData>
  <mergeCells count="1">
    <mergeCell ref="B1:H1"/>
  </mergeCells>
  <phoneticPr fontId="0" type="noConversion"/>
  <printOptions horizontalCentered="1" verticalCentered="1" headings="1"/>
  <pageMargins left="0.47" right="0.45" top="0.98425196850393704" bottom="0.98425196850393704" header="0.51181102362204722" footer="0.51181102362204722"/>
  <pageSetup paperSize="9" scale="69" orientation="landscape" horizontalDpi="300" verticalDpi="0" copies="0" r:id="rId1"/>
  <headerFooter alignWithMargins="0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9"/>
  <sheetViews>
    <sheetView topLeftCell="A3" workbookViewId="0">
      <selection activeCell="G6" sqref="G6"/>
    </sheetView>
  </sheetViews>
  <sheetFormatPr defaultRowHeight="12.75"/>
  <cols>
    <col min="1" max="1" width="13.85546875" style="82" customWidth="1"/>
    <col min="2" max="2" width="14.7109375" style="82" customWidth="1"/>
    <col min="3" max="4" width="9.140625" style="82"/>
    <col min="5" max="5" width="10.5703125" style="82" customWidth="1"/>
    <col min="6" max="6" width="13.28515625" style="82" customWidth="1"/>
    <col min="7" max="7" width="14.7109375" style="82" customWidth="1"/>
    <col min="8" max="8" width="15.42578125" style="82" customWidth="1"/>
    <col min="9" max="9" width="4.5703125" style="82" customWidth="1"/>
    <col min="10" max="10" width="22.85546875" style="82" customWidth="1"/>
    <col min="11" max="14" width="9.140625" style="82"/>
    <col min="15" max="15" width="10.85546875" style="82" customWidth="1"/>
    <col min="16" max="16" width="14.140625" style="82" customWidth="1"/>
    <col min="17" max="16384" width="9.140625" style="82"/>
  </cols>
  <sheetData>
    <row r="1" spans="1:19" ht="61.5" customHeight="1" thickTop="1" thickBot="1">
      <c r="B1" s="220" t="s">
        <v>57</v>
      </c>
      <c r="C1" s="221"/>
      <c r="D1" s="221"/>
      <c r="E1" s="221"/>
      <c r="F1" s="221"/>
      <c r="G1" s="221"/>
      <c r="H1" s="222"/>
      <c r="Q1" s="83"/>
      <c r="R1" s="83"/>
      <c r="S1" s="83"/>
    </row>
    <row r="2" spans="1:19" ht="40.5" customHeight="1" thickTop="1" thickBot="1">
      <c r="A2" s="84" t="s">
        <v>56</v>
      </c>
      <c r="B2" s="85" t="s">
        <v>58</v>
      </c>
      <c r="C2" s="85" t="s">
        <v>59</v>
      </c>
      <c r="D2" s="85" t="s">
        <v>60</v>
      </c>
      <c r="E2" s="85" t="s">
        <v>61</v>
      </c>
      <c r="F2" s="85" t="s">
        <v>62</v>
      </c>
      <c r="G2" s="85" t="s">
        <v>63</v>
      </c>
      <c r="H2" s="85" t="s">
        <v>64</v>
      </c>
    </row>
    <row r="3" spans="1:19" ht="17.25" thickTop="1" thickBot="1">
      <c r="A3" s="84"/>
    </row>
    <row r="4" spans="1:19" ht="14.25">
      <c r="A4" s="86" t="s">
        <v>65</v>
      </c>
      <c r="B4" s="87">
        <v>2</v>
      </c>
      <c r="C4" s="88">
        <v>9</v>
      </c>
      <c r="D4" s="88">
        <v>6</v>
      </c>
      <c r="E4" s="88">
        <v>5</v>
      </c>
      <c r="F4" s="88">
        <v>7</v>
      </c>
      <c r="G4" s="88">
        <v>6</v>
      </c>
      <c r="H4" s="89">
        <v>5</v>
      </c>
    </row>
    <row r="5" spans="1:19" ht="14.25">
      <c r="A5" s="86" t="s">
        <v>66</v>
      </c>
      <c r="B5" s="90">
        <v>8</v>
      </c>
      <c r="C5" s="91">
        <v>10</v>
      </c>
      <c r="D5" s="91">
        <v>5</v>
      </c>
      <c r="E5" s="91">
        <v>8</v>
      </c>
      <c r="F5" s="91">
        <v>9</v>
      </c>
      <c r="G5" s="91">
        <v>7</v>
      </c>
      <c r="H5" s="92">
        <v>3</v>
      </c>
    </row>
    <row r="6" spans="1:19" ht="14.25">
      <c r="A6" s="86" t="s">
        <v>67</v>
      </c>
      <c r="B6" s="90">
        <v>9</v>
      </c>
      <c r="C6" s="91">
        <v>10</v>
      </c>
      <c r="D6" s="91">
        <v>7</v>
      </c>
      <c r="E6" s="91">
        <v>12</v>
      </c>
      <c r="F6" s="91">
        <v>3</v>
      </c>
      <c r="G6" s="91">
        <v>4</v>
      </c>
      <c r="H6" s="92">
        <v>5</v>
      </c>
    </row>
    <row r="7" spans="1:19" ht="15" thickBot="1">
      <c r="A7" s="86" t="s">
        <v>7</v>
      </c>
      <c r="B7" s="93">
        <v>3</v>
      </c>
      <c r="C7" s="94">
        <v>5</v>
      </c>
      <c r="D7" s="94">
        <v>8</v>
      </c>
      <c r="E7" s="94">
        <v>3</v>
      </c>
      <c r="F7" s="94">
        <v>5</v>
      </c>
      <c r="G7" s="94">
        <v>9</v>
      </c>
      <c r="H7" s="95">
        <v>7</v>
      </c>
    </row>
    <row r="9" spans="1:19">
      <c r="B9" s="96" t="s">
        <v>68</v>
      </c>
      <c r="C9" s="97" t="s">
        <v>77</v>
      </c>
      <c r="D9" s="98" t="s">
        <v>69</v>
      </c>
      <c r="E9" s="99">
        <v>2000</v>
      </c>
    </row>
    <row r="10" spans="1:19">
      <c r="B10" s="96" t="s">
        <v>68</v>
      </c>
      <c r="C10" s="97" t="s">
        <v>78</v>
      </c>
      <c r="D10" s="98" t="s">
        <v>69</v>
      </c>
      <c r="E10" s="99">
        <v>1500</v>
      </c>
    </row>
    <row r="11" spans="1:19" ht="13.5" thickBot="1">
      <c r="A11" s="100"/>
    </row>
    <row r="12" spans="1:19" ht="104.25" customHeight="1" thickTop="1" thickBot="1">
      <c r="A12" s="84" t="s">
        <v>56</v>
      </c>
      <c r="B12" s="101" t="s">
        <v>76</v>
      </c>
      <c r="C12" s="101" t="s">
        <v>70</v>
      </c>
      <c r="D12" s="101" t="s">
        <v>71</v>
      </c>
      <c r="E12" s="101" t="s">
        <v>72</v>
      </c>
      <c r="F12" s="101" t="s">
        <v>73</v>
      </c>
      <c r="G12" s="101" t="s">
        <v>74</v>
      </c>
      <c r="H12" s="101" t="s">
        <v>75</v>
      </c>
    </row>
    <row r="13" spans="1:19" ht="14.25" thickTop="1" thickBot="1">
      <c r="A13" s="102"/>
      <c r="B13" s="102"/>
    </row>
    <row r="14" spans="1:19" ht="14.25">
      <c r="A14" s="86" t="s">
        <v>65</v>
      </c>
      <c r="B14" s="87">
        <f>SUM(B4:H4)</f>
        <v>40</v>
      </c>
      <c r="C14" s="103">
        <f>AVERAGE(B4:H4)</f>
        <v>5.7142857142857144</v>
      </c>
      <c r="D14" s="88" t="s">
        <v>77</v>
      </c>
      <c r="E14" s="104">
        <f>IF(D14="α",E$9*B14,E$10*B14)</f>
        <v>80000</v>
      </c>
      <c r="F14" s="104">
        <f>E14/7</f>
        <v>11428.571428571429</v>
      </c>
      <c r="G14" s="105">
        <f>E14/E$19</f>
        <v>0.25396825396825395</v>
      </c>
      <c r="H14" s="106" t="str">
        <f>IF(E14=MAX(E$14:E$17),"Μεγαλύτερος","")</f>
        <v/>
      </c>
    </row>
    <row r="15" spans="1:19" ht="14.25">
      <c r="A15" s="86" t="s">
        <v>66</v>
      </c>
      <c r="B15" s="90">
        <f>SUM(B5:H5)</f>
        <v>50</v>
      </c>
      <c r="C15" s="107">
        <f>AVERAGE(B5:H5)</f>
        <v>7.1428571428571432</v>
      </c>
      <c r="D15" s="91" t="s">
        <v>78</v>
      </c>
      <c r="E15" s="108">
        <f>IF(D15="α",E$9*B15,E$10*B15)</f>
        <v>75000</v>
      </c>
      <c r="F15" s="108">
        <f>E15/7</f>
        <v>10714.285714285714</v>
      </c>
      <c r="G15" s="109">
        <f>E15/E$19</f>
        <v>0.23809523809523808</v>
      </c>
      <c r="H15" s="110" t="str">
        <f>IF(E15=MAX(E$14:E$17),"Μεγαλύτερος","")</f>
        <v/>
      </c>
    </row>
    <row r="16" spans="1:19" ht="14.25">
      <c r="A16" s="86" t="s">
        <v>67</v>
      </c>
      <c r="B16" s="90">
        <f>SUM(B6:H6)</f>
        <v>50</v>
      </c>
      <c r="C16" s="107">
        <f>AVERAGE(B6:H6)</f>
        <v>7.1428571428571432</v>
      </c>
      <c r="D16" s="91" t="s">
        <v>77</v>
      </c>
      <c r="E16" s="108">
        <f>IF(D16="α",E$9*B16,E$10*B16)</f>
        <v>100000</v>
      </c>
      <c r="F16" s="108">
        <f>E16/7</f>
        <v>14285.714285714286</v>
      </c>
      <c r="G16" s="109">
        <f>E16/E$19</f>
        <v>0.31746031746031744</v>
      </c>
      <c r="H16" s="110" t="str">
        <f>IF(E16=MAX(E$14:E$17),"Μεγαλύτερος","")</f>
        <v>Μεγαλύτερος</v>
      </c>
    </row>
    <row r="17" spans="1:8" ht="15" thickBot="1">
      <c r="A17" s="86" t="s">
        <v>7</v>
      </c>
      <c r="B17" s="93">
        <f>SUM(B7:H7)</f>
        <v>40</v>
      </c>
      <c r="C17" s="111">
        <f>AVERAGE(B7:H7)</f>
        <v>5.7142857142857144</v>
      </c>
      <c r="D17" s="94" t="s">
        <v>78</v>
      </c>
      <c r="E17" s="112">
        <f>IF(D17="α",E$9*B17,E$10*B17)</f>
        <v>60000</v>
      </c>
      <c r="F17" s="112">
        <f>E17/7</f>
        <v>8571.4285714285706</v>
      </c>
      <c r="G17" s="113">
        <f>E17/E$19</f>
        <v>0.19047619047619047</v>
      </c>
      <c r="H17" s="114" t="str">
        <f>IF(E17=MAX(E$14:E$17),"Μεγαλύτερος","")</f>
        <v/>
      </c>
    </row>
    <row r="18" spans="1:8" ht="13.5" thickBot="1"/>
    <row r="19" spans="1:8" ht="16.5" thickBot="1">
      <c r="E19" s="115">
        <f>SUM(E14:E17)</f>
        <v>315000</v>
      </c>
    </row>
  </sheetData>
  <sheetProtection password="CF4E" sheet="1" objects="1"/>
  <mergeCells count="1">
    <mergeCell ref="B1:H1"/>
  </mergeCells>
  <phoneticPr fontId="0" type="noConversion"/>
  <printOptions horizontalCentered="1" verticalCentered="1" headings="1"/>
  <pageMargins left="0.47" right="0.45" top="0.98425196850393704" bottom="0.98425196850393704" header="0.51181102362204722" footer="0.51181102362204722"/>
  <pageSetup paperSize="9" scale="69" orientation="landscape" horizontalDpi="300" verticalDpi="0" copies="0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0"/>
  <sheetViews>
    <sheetView workbookViewId="0">
      <selection activeCell="B17" sqref="B17"/>
    </sheetView>
  </sheetViews>
  <sheetFormatPr defaultRowHeight="12.75"/>
  <cols>
    <col min="1" max="1" width="13.85546875" style="60" customWidth="1"/>
    <col min="2" max="2" width="14.7109375" style="60" customWidth="1"/>
    <col min="3" max="3" width="13" style="60" customWidth="1"/>
    <col min="4" max="4" width="12.140625" style="60" customWidth="1"/>
    <col min="5" max="5" width="12.7109375" style="60" customWidth="1"/>
    <col min="6" max="6" width="15.7109375" style="60" customWidth="1"/>
    <col min="7" max="7" width="20.140625" style="60" bestFit="1" customWidth="1"/>
    <col min="8" max="8" width="15.42578125" style="60" customWidth="1"/>
    <col min="9" max="9" width="4.5703125" style="60" customWidth="1"/>
    <col min="10" max="10" width="22.85546875" style="60" customWidth="1"/>
    <col min="11" max="14" width="9.140625" style="60"/>
    <col min="15" max="15" width="10.85546875" style="60" customWidth="1"/>
    <col min="16" max="16" width="14.140625" style="60" customWidth="1"/>
    <col min="17" max="16384" width="9.140625" style="60"/>
  </cols>
  <sheetData>
    <row r="1" spans="1:19" ht="61.5" customHeight="1" thickTop="1" thickBot="1">
      <c r="B1" s="217" t="s">
        <v>57</v>
      </c>
      <c r="C1" s="218"/>
      <c r="D1" s="218"/>
      <c r="E1" s="218"/>
      <c r="F1" s="218"/>
      <c r="G1" s="218"/>
      <c r="H1" s="219"/>
      <c r="Q1" s="61"/>
      <c r="R1" s="61"/>
      <c r="S1" s="61"/>
    </row>
    <row r="2" spans="1:19" ht="40.5" customHeight="1" thickTop="1" thickBot="1">
      <c r="A2" s="78" t="s">
        <v>56</v>
      </c>
      <c r="B2" s="62" t="s">
        <v>58</v>
      </c>
      <c r="C2" s="62" t="s">
        <v>59</v>
      </c>
      <c r="D2" s="62" t="s">
        <v>60</v>
      </c>
      <c r="E2" s="62" t="s">
        <v>61</v>
      </c>
      <c r="F2" s="62" t="s">
        <v>62</v>
      </c>
      <c r="G2" s="62" t="s">
        <v>63</v>
      </c>
      <c r="H2" s="62" t="s">
        <v>64</v>
      </c>
    </row>
    <row r="3" spans="1:19" ht="17.25" thickTop="1" thickBot="1">
      <c r="A3" s="78"/>
    </row>
    <row r="4" spans="1:19" ht="14.25">
      <c r="A4" s="64" t="s">
        <v>65</v>
      </c>
      <c r="B4" s="79">
        <v>3</v>
      </c>
      <c r="C4" s="65">
        <v>9</v>
      </c>
      <c r="D4" s="65">
        <v>6</v>
      </c>
      <c r="E4" s="65">
        <v>5</v>
      </c>
      <c r="F4" s="65">
        <v>7</v>
      </c>
      <c r="G4" s="65">
        <v>6</v>
      </c>
      <c r="H4" s="66">
        <v>5</v>
      </c>
    </row>
    <row r="5" spans="1:19" ht="14.25">
      <c r="A5" s="64" t="s">
        <v>66</v>
      </c>
      <c r="B5" s="80">
        <v>8</v>
      </c>
      <c r="C5" s="67">
        <v>8</v>
      </c>
      <c r="D5" s="67">
        <v>5</v>
      </c>
      <c r="E5" s="67">
        <v>8</v>
      </c>
      <c r="F5" s="67">
        <v>4</v>
      </c>
      <c r="G5" s="67">
        <v>7</v>
      </c>
      <c r="H5" s="68">
        <v>3</v>
      </c>
    </row>
    <row r="6" spans="1:19" ht="14.25">
      <c r="A6" s="64" t="s">
        <v>67</v>
      </c>
      <c r="B6" s="80">
        <v>4</v>
      </c>
      <c r="C6" s="67">
        <v>10</v>
      </c>
      <c r="D6" s="67">
        <v>7</v>
      </c>
      <c r="E6" s="67">
        <v>12</v>
      </c>
      <c r="F6" s="67">
        <v>3</v>
      </c>
      <c r="G6" s="67">
        <v>4</v>
      </c>
      <c r="H6" s="68">
        <v>5</v>
      </c>
    </row>
    <row r="7" spans="1:19" ht="15" thickBot="1">
      <c r="A7" s="64" t="s">
        <v>7</v>
      </c>
      <c r="B7" s="81">
        <v>3</v>
      </c>
      <c r="C7" s="69">
        <v>5</v>
      </c>
      <c r="D7" s="69">
        <v>8</v>
      </c>
      <c r="E7" s="69">
        <v>3</v>
      </c>
      <c r="F7" s="69">
        <v>5</v>
      </c>
      <c r="G7" s="69">
        <v>9</v>
      </c>
      <c r="H7" s="70">
        <v>7</v>
      </c>
    </row>
    <row r="9" spans="1:19" ht="15">
      <c r="B9" s="134"/>
      <c r="C9" s="67"/>
      <c r="D9" s="135" t="s">
        <v>69</v>
      </c>
      <c r="E9" s="136">
        <v>8</v>
      </c>
    </row>
    <row r="10" spans="1:19" ht="13.5" thickBot="1">
      <c r="A10" s="75"/>
    </row>
    <row r="11" spans="1:19" ht="104.25" customHeight="1" thickTop="1" thickBot="1">
      <c r="A11" s="78" t="s">
        <v>56</v>
      </c>
      <c r="B11" s="63" t="s">
        <v>76</v>
      </c>
      <c r="C11" s="63" t="s">
        <v>89</v>
      </c>
      <c r="D11" s="63" t="s">
        <v>90</v>
      </c>
      <c r="E11" s="63" t="s">
        <v>91</v>
      </c>
      <c r="F11" s="63" t="s">
        <v>74</v>
      </c>
      <c r="G11" s="63" t="s">
        <v>92</v>
      </c>
    </row>
    <row r="12" spans="1:19" ht="13.5" thickTop="1">
      <c r="A12" s="76"/>
      <c r="B12" s="76"/>
    </row>
    <row r="13" spans="1:19" ht="14.25">
      <c r="A13" s="64" t="s">
        <v>65</v>
      </c>
      <c r="B13" s="137"/>
      <c r="C13" s="138"/>
      <c r="D13" s="139"/>
      <c r="E13" s="140"/>
      <c r="F13" s="141"/>
      <c r="G13" s="73"/>
    </row>
    <row r="14" spans="1:19" ht="14.25">
      <c r="A14" s="64" t="s">
        <v>66</v>
      </c>
      <c r="B14" s="137"/>
      <c r="C14" s="138"/>
      <c r="D14" s="139"/>
      <c r="E14" s="138"/>
      <c r="F14" s="141"/>
      <c r="G14" s="73"/>
    </row>
    <row r="15" spans="1:19" ht="14.25">
      <c r="A15" s="64" t="s">
        <v>67</v>
      </c>
      <c r="B15" s="137"/>
      <c r="C15" s="138"/>
      <c r="D15" s="139"/>
      <c r="E15" s="138"/>
      <c r="F15" s="141"/>
      <c r="G15" s="73"/>
    </row>
    <row r="16" spans="1:19" ht="14.25">
      <c r="A16" s="64" t="s">
        <v>7</v>
      </c>
      <c r="B16" s="137"/>
      <c r="C16" s="138"/>
      <c r="D16" s="139"/>
      <c r="E16" s="138"/>
      <c r="F16" s="141"/>
      <c r="G16" s="73"/>
    </row>
    <row r="17" spans="3:3" ht="13.5" thickBot="1"/>
    <row r="18" spans="3:3" ht="16.5" thickBot="1">
      <c r="C18" s="142"/>
    </row>
    <row r="19" spans="3:3" ht="13.5" thickBot="1"/>
    <row r="20" spans="3:3" ht="15.75" thickBot="1">
      <c r="C20" s="143"/>
    </row>
  </sheetData>
  <mergeCells count="1">
    <mergeCell ref="B1:H1"/>
  </mergeCells>
  <phoneticPr fontId="0" type="noConversion"/>
  <printOptions horizontalCentered="1" verticalCentered="1" headings="1"/>
  <pageMargins left="0.47" right="0.45" top="0.98425196850393704" bottom="0.98425196850393704" header="0.51181102362204722" footer="0.51181102362204722"/>
  <pageSetup paperSize="9" scale="69" orientation="landscape" horizontalDpi="300" verticalDpi="300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20"/>
  <sheetViews>
    <sheetView topLeftCell="A5" workbookViewId="0">
      <selection activeCell="D15" sqref="D15"/>
    </sheetView>
  </sheetViews>
  <sheetFormatPr defaultRowHeight="12.75"/>
  <cols>
    <col min="1" max="1" width="13.85546875" style="82" customWidth="1"/>
    <col min="2" max="2" width="14.7109375" style="82" customWidth="1"/>
    <col min="3" max="3" width="13" style="82" customWidth="1"/>
    <col min="4" max="4" width="12.140625" style="82" customWidth="1"/>
    <col min="5" max="5" width="12.7109375" style="82" customWidth="1"/>
    <col min="6" max="6" width="15.7109375" style="82" customWidth="1"/>
    <col min="7" max="7" width="20.140625" style="82" bestFit="1" customWidth="1"/>
    <col min="8" max="8" width="15.42578125" style="82" customWidth="1"/>
    <col min="9" max="9" width="4.5703125" style="82" customWidth="1"/>
    <col min="10" max="10" width="22.85546875" style="82" customWidth="1"/>
    <col min="11" max="14" width="9.140625" style="82"/>
    <col min="15" max="15" width="10.85546875" style="82" customWidth="1"/>
    <col min="16" max="16" width="14.140625" style="82" customWidth="1"/>
    <col min="17" max="16384" width="9.140625" style="82"/>
  </cols>
  <sheetData>
    <row r="1" spans="1:19" ht="61.5" customHeight="1" thickTop="1" thickBot="1">
      <c r="B1" s="220" t="s">
        <v>57</v>
      </c>
      <c r="C1" s="221"/>
      <c r="D1" s="221"/>
      <c r="E1" s="221"/>
      <c r="F1" s="221"/>
      <c r="G1" s="221"/>
      <c r="H1" s="222"/>
      <c r="Q1" s="83"/>
      <c r="R1" s="83"/>
      <c r="S1" s="83"/>
    </row>
    <row r="2" spans="1:19" ht="40.5" customHeight="1" thickTop="1" thickBot="1">
      <c r="A2" s="84" t="s">
        <v>56</v>
      </c>
      <c r="B2" s="85" t="s">
        <v>58</v>
      </c>
      <c r="C2" s="85" t="s">
        <v>59</v>
      </c>
      <c r="D2" s="85" t="s">
        <v>60</v>
      </c>
      <c r="E2" s="85" t="s">
        <v>61</v>
      </c>
      <c r="F2" s="85" t="s">
        <v>62</v>
      </c>
      <c r="G2" s="85" t="s">
        <v>63</v>
      </c>
      <c r="H2" s="85" t="s">
        <v>64</v>
      </c>
    </row>
    <row r="3" spans="1:19" ht="17.25" thickTop="1" thickBot="1">
      <c r="A3" s="84"/>
    </row>
    <row r="4" spans="1:19" ht="14.25">
      <c r="A4" s="86" t="s">
        <v>65</v>
      </c>
      <c r="B4" s="87">
        <v>3</v>
      </c>
      <c r="C4" s="88">
        <v>9</v>
      </c>
      <c r="D4" s="88">
        <v>6</v>
      </c>
      <c r="E4" s="88">
        <v>5</v>
      </c>
      <c r="F4" s="88">
        <v>7</v>
      </c>
      <c r="G4" s="88">
        <v>6</v>
      </c>
      <c r="H4" s="89">
        <v>5</v>
      </c>
    </row>
    <row r="5" spans="1:19" ht="14.25">
      <c r="A5" s="86" t="s">
        <v>66</v>
      </c>
      <c r="B5" s="90">
        <v>8</v>
      </c>
      <c r="C5" s="91">
        <v>8</v>
      </c>
      <c r="D5" s="91">
        <v>5</v>
      </c>
      <c r="E5" s="91">
        <v>8</v>
      </c>
      <c r="F5" s="91">
        <v>4</v>
      </c>
      <c r="G5" s="91">
        <v>7</v>
      </c>
      <c r="H5" s="92">
        <v>3</v>
      </c>
    </row>
    <row r="6" spans="1:19" ht="14.25">
      <c r="A6" s="86" t="s">
        <v>67</v>
      </c>
      <c r="B6" s="90">
        <v>4</v>
      </c>
      <c r="C6" s="91">
        <v>10</v>
      </c>
      <c r="D6" s="91">
        <v>7</v>
      </c>
      <c r="E6" s="91">
        <v>12</v>
      </c>
      <c r="F6" s="91">
        <v>3</v>
      </c>
      <c r="G6" s="91">
        <v>4</v>
      </c>
      <c r="H6" s="92">
        <v>5</v>
      </c>
    </row>
    <row r="7" spans="1:19" ht="15" thickBot="1">
      <c r="A7" s="86" t="s">
        <v>7</v>
      </c>
      <c r="B7" s="93">
        <v>3</v>
      </c>
      <c r="C7" s="94">
        <v>5</v>
      </c>
      <c r="D7" s="94">
        <v>8</v>
      </c>
      <c r="E7" s="94">
        <v>3</v>
      </c>
      <c r="F7" s="94">
        <v>5</v>
      </c>
      <c r="G7" s="94">
        <v>9</v>
      </c>
      <c r="H7" s="95">
        <v>7</v>
      </c>
    </row>
    <row r="9" spans="1:19" ht="15">
      <c r="B9" s="144"/>
      <c r="C9" s="91"/>
      <c r="D9" s="145" t="s">
        <v>69</v>
      </c>
      <c r="E9" s="146">
        <v>8</v>
      </c>
    </row>
    <row r="10" spans="1:19" ht="13.5" thickBot="1">
      <c r="A10" s="100"/>
    </row>
    <row r="11" spans="1:19" ht="104.25" customHeight="1" thickTop="1" thickBot="1">
      <c r="A11" s="84" t="s">
        <v>56</v>
      </c>
      <c r="B11" s="101" t="s">
        <v>76</v>
      </c>
      <c r="C11" s="101" t="s">
        <v>89</v>
      </c>
      <c r="D11" s="101" t="s">
        <v>90</v>
      </c>
      <c r="E11" s="101" t="s">
        <v>91</v>
      </c>
      <c r="F11" s="101" t="s">
        <v>74</v>
      </c>
      <c r="G11" s="101" t="s">
        <v>92</v>
      </c>
    </row>
    <row r="12" spans="1:19" ht="13.5" thickTop="1">
      <c r="A12" s="102"/>
      <c r="B12" s="102"/>
    </row>
    <row r="13" spans="1:19" ht="14.25">
      <c r="A13" s="86" t="s">
        <v>65</v>
      </c>
      <c r="B13" s="147">
        <f>SUM(B4:H4)</f>
        <v>41</v>
      </c>
      <c r="C13" s="140">
        <f>B13*$E$9</f>
        <v>328</v>
      </c>
      <c r="D13" s="148">
        <f>AVERAGE(B4:H4)</f>
        <v>5.8571428571428568</v>
      </c>
      <c r="E13" s="140">
        <f>C13/7</f>
        <v>46.857142857142854</v>
      </c>
      <c r="F13" s="149">
        <f>C13/$C$18</f>
        <v>0.24260355029585798</v>
      </c>
      <c r="G13" s="98" t="str">
        <f>IF(C13&gt;300,"ΙΚΑΝΟΠΟΙΗΤΙΚΟΣ","ΜΗ ΙΚΑΝΟΠΟΙΗΤΙΚΟΣ")</f>
        <v>ΙΚΑΝΟΠΟΙΗΤΙΚΟΣ</v>
      </c>
    </row>
    <row r="14" spans="1:19" ht="14.25">
      <c r="A14" s="86" t="s">
        <v>66</v>
      </c>
      <c r="B14" s="147">
        <f>SUM(B5:H5)</f>
        <v>43</v>
      </c>
      <c r="C14" s="140">
        <f>B14*$E$9</f>
        <v>344</v>
      </c>
      <c r="D14" s="148">
        <f>AVERAGE(B5:H5)</f>
        <v>6.1428571428571432</v>
      </c>
      <c r="E14" s="140">
        <f>C14/7</f>
        <v>49.142857142857146</v>
      </c>
      <c r="F14" s="149">
        <f>C14/$C$18</f>
        <v>0.25443786982248523</v>
      </c>
      <c r="G14" s="98" t="str">
        <f>IF(C14&gt;300,"ΙΚΑΝΟΠΟΙΗΤΙΚΟΣ","ΜΗ ΙΚΑΝΟΠΟΙΗΤΙΚΟΣ")</f>
        <v>ΙΚΑΝΟΠΟΙΗΤΙΚΟΣ</v>
      </c>
    </row>
    <row r="15" spans="1:19" ht="14.25">
      <c r="A15" s="86" t="s">
        <v>67</v>
      </c>
      <c r="B15" s="147">
        <f>SUM(B6:H6)</f>
        <v>45</v>
      </c>
      <c r="C15" s="140">
        <f>B15*$E$9</f>
        <v>360</v>
      </c>
      <c r="D15" s="148">
        <f>AVERAGE(B6:H6)</f>
        <v>6.4285714285714288</v>
      </c>
      <c r="E15" s="140">
        <f>C15/7</f>
        <v>51.428571428571431</v>
      </c>
      <c r="F15" s="149">
        <f>C15/$C$18</f>
        <v>0.26627218934911245</v>
      </c>
      <c r="G15" s="98" t="str">
        <f>IF(C15&gt;300,"ΙΚΑΝΟΠΟΙΗΤΙΚΟΣ","ΜΗ ΙΚΑΝΟΠΟΙΗΤΙΚΟΣ")</f>
        <v>ΙΚΑΝΟΠΟΙΗΤΙΚΟΣ</v>
      </c>
    </row>
    <row r="16" spans="1:19" ht="14.25">
      <c r="A16" s="86" t="s">
        <v>7</v>
      </c>
      <c r="B16" s="147">
        <f>SUM(B7:H7)</f>
        <v>40</v>
      </c>
      <c r="C16" s="140">
        <f>B16*$E$9</f>
        <v>320</v>
      </c>
      <c r="D16" s="148">
        <f>AVERAGE(B7:H7)</f>
        <v>5.7142857142857144</v>
      </c>
      <c r="E16" s="140">
        <f>C16/7</f>
        <v>45.714285714285715</v>
      </c>
      <c r="F16" s="149">
        <f>C16/$C$18</f>
        <v>0.23668639053254437</v>
      </c>
      <c r="G16" s="98" t="str">
        <f>IF(C16&gt;300,"ΙΚΑΝΟΠΟΙΗΤΙΚΟΣ","ΜΗ ΙΚΑΝΟΠΟΙΗΤΙΚΟΣ")</f>
        <v>ΙΚΑΝΟΠΟΙΗΤΙΚΟΣ</v>
      </c>
    </row>
    <row r="17" spans="3:3" ht="13.5" thickBot="1"/>
    <row r="18" spans="3:3" ht="16.5" thickBot="1">
      <c r="C18" s="150">
        <f>SUM(C13:C16)</f>
        <v>1352</v>
      </c>
    </row>
    <row r="19" spans="3:3" ht="13.5" thickBot="1"/>
    <row r="20" spans="3:3" ht="15.75" thickBot="1">
      <c r="C20" s="151">
        <f>MAX(C13:C16)</f>
        <v>360</v>
      </c>
    </row>
  </sheetData>
  <sheetProtection sheet="1" objects="1" scenarios="1"/>
  <mergeCells count="1">
    <mergeCell ref="B1:H1"/>
  </mergeCells>
  <phoneticPr fontId="0" type="noConversion"/>
  <printOptions horizontalCentered="1" verticalCentered="1" headings="1"/>
  <pageMargins left="0.47" right="0.45" top="0.98425196850393704" bottom="0.98425196850393704" header="0.51181102362204722" footer="0.51181102362204722"/>
  <pageSetup paperSize="9" scale="69" orientation="landscape" horizontalDpi="300" verticalDpi="0" copies="0" r:id="rId1"/>
  <headerFooter alignWithMargins="0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E29"/>
  <sheetViews>
    <sheetView topLeftCell="A6" workbookViewId="0">
      <selection activeCell="B17" sqref="B17"/>
    </sheetView>
  </sheetViews>
  <sheetFormatPr defaultRowHeight="12.75"/>
  <cols>
    <col min="1" max="1" width="16.7109375" bestFit="1" customWidth="1"/>
    <col min="2" max="2" width="19" customWidth="1"/>
    <col min="3" max="3" width="18.85546875" customWidth="1"/>
    <col min="4" max="4" width="20.85546875" customWidth="1"/>
    <col min="5" max="5" width="18.7109375" customWidth="1"/>
  </cols>
  <sheetData>
    <row r="1" spans="1:5" ht="30" customHeight="1" thickBot="1">
      <c r="A1" s="227" t="s">
        <v>93</v>
      </c>
      <c r="B1" s="228"/>
      <c r="C1" s="228"/>
      <c r="D1" s="228"/>
      <c r="E1" s="229"/>
    </row>
    <row r="2" spans="1:5" ht="13.5" thickBot="1"/>
    <row r="3" spans="1:5" ht="21" customHeight="1" thickBot="1">
      <c r="B3" s="223" t="s">
        <v>94</v>
      </c>
      <c r="C3" s="224"/>
      <c r="D3" s="152">
        <v>200</v>
      </c>
    </row>
    <row r="4" spans="1:5" ht="30.75" customHeight="1" thickBot="1">
      <c r="B4" s="225" t="s">
        <v>95</v>
      </c>
      <c r="C4" s="226"/>
      <c r="D4" s="152">
        <v>5</v>
      </c>
    </row>
    <row r="6" spans="1:5" ht="90.75" customHeight="1">
      <c r="B6" s="153" t="s">
        <v>96</v>
      </c>
      <c r="C6" s="153" t="s">
        <v>97</v>
      </c>
      <c r="D6" s="153" t="s">
        <v>98</v>
      </c>
      <c r="E6" s="153" t="s">
        <v>99</v>
      </c>
    </row>
    <row r="7" spans="1:5" ht="14.25">
      <c r="A7" s="154" t="s">
        <v>100</v>
      </c>
      <c r="B7" s="155">
        <v>80</v>
      </c>
      <c r="C7" s="156"/>
      <c r="D7" s="157"/>
      <c r="E7" s="157"/>
    </row>
    <row r="8" spans="1:5" ht="14.25">
      <c r="A8" s="154" t="s">
        <v>101</v>
      </c>
      <c r="B8" s="155">
        <v>85</v>
      </c>
      <c r="C8" s="156"/>
      <c r="D8" s="157"/>
      <c r="E8" s="157"/>
    </row>
    <row r="9" spans="1:5" ht="14.25">
      <c r="A9" s="154" t="s">
        <v>102</v>
      </c>
      <c r="B9" s="155">
        <v>90</v>
      </c>
      <c r="C9" s="156"/>
      <c r="D9" s="157"/>
      <c r="E9" s="157"/>
    </row>
    <row r="10" spans="1:5" ht="14.25">
      <c r="A10" s="154" t="s">
        <v>103</v>
      </c>
      <c r="B10" s="155">
        <v>95</v>
      </c>
      <c r="C10" s="156"/>
      <c r="D10" s="157"/>
      <c r="E10" s="157"/>
    </row>
    <row r="11" spans="1:5" ht="14.25">
      <c r="A11" s="154" t="s">
        <v>104</v>
      </c>
      <c r="B11" s="155">
        <v>100</v>
      </c>
      <c r="C11" s="156"/>
      <c r="D11" s="157"/>
      <c r="E11" s="157"/>
    </row>
    <row r="12" spans="1:5" ht="14.25">
      <c r="A12" s="154" t="s">
        <v>105</v>
      </c>
      <c r="B12" s="155">
        <v>105</v>
      </c>
      <c r="C12" s="156"/>
      <c r="D12" s="157"/>
      <c r="E12" s="157"/>
    </row>
    <row r="13" spans="1:5" ht="14.25">
      <c r="A13" s="154" t="s">
        <v>106</v>
      </c>
      <c r="B13" s="155">
        <v>110</v>
      </c>
      <c r="C13" s="156"/>
      <c r="D13" s="157"/>
      <c r="E13" s="157"/>
    </row>
    <row r="14" spans="1:5" ht="14.25">
      <c r="A14" s="154" t="s">
        <v>107</v>
      </c>
      <c r="B14" s="155">
        <v>115</v>
      </c>
      <c r="C14" s="156"/>
      <c r="D14" s="157"/>
      <c r="E14" s="157"/>
    </row>
    <row r="15" spans="1:5" ht="14.25">
      <c r="A15" s="154" t="s">
        <v>108</v>
      </c>
      <c r="B15" s="155">
        <v>120</v>
      </c>
      <c r="C15" s="156"/>
      <c r="D15" s="157"/>
      <c r="E15" s="157"/>
    </row>
    <row r="16" spans="1:5" ht="14.25">
      <c r="A16" s="154" t="s">
        <v>109</v>
      </c>
      <c r="B16" s="155">
        <v>100</v>
      </c>
      <c r="C16" s="156"/>
      <c r="D16" s="157"/>
      <c r="E16" s="157"/>
    </row>
    <row r="17" spans="1:5" ht="14.25">
      <c r="A17" s="154" t="s">
        <v>110</v>
      </c>
      <c r="B17" s="155">
        <v>130</v>
      </c>
      <c r="C17" s="156"/>
      <c r="D17" s="157"/>
      <c r="E17" s="157"/>
    </row>
    <row r="18" spans="1:5" ht="14.25">
      <c r="A18" s="154" t="s">
        <v>111</v>
      </c>
      <c r="B18" s="155">
        <v>135</v>
      </c>
      <c r="C18" s="156"/>
      <c r="D18" s="157"/>
      <c r="E18" s="157"/>
    </row>
    <row r="19" spans="1:5" ht="14.25">
      <c r="A19" s="154" t="s">
        <v>112</v>
      </c>
      <c r="B19" s="155">
        <v>140</v>
      </c>
      <c r="C19" s="156"/>
      <c r="D19" s="157"/>
      <c r="E19" s="157"/>
    </row>
    <row r="20" spans="1:5" ht="14.25">
      <c r="A20" s="154" t="s">
        <v>113</v>
      </c>
      <c r="B20" s="155">
        <v>70</v>
      </c>
      <c r="C20" s="156"/>
      <c r="D20" s="157"/>
      <c r="E20" s="157"/>
    </row>
    <row r="21" spans="1:5" ht="14.25">
      <c r="A21" s="154" t="s">
        <v>114</v>
      </c>
      <c r="B21" s="155">
        <v>150</v>
      </c>
      <c r="C21" s="156"/>
      <c r="D21" s="157"/>
      <c r="E21" s="157"/>
    </row>
    <row r="22" spans="1:5" ht="14.25">
      <c r="A22" s="154" t="s">
        <v>115</v>
      </c>
      <c r="B22" s="155">
        <v>155</v>
      </c>
      <c r="C22" s="156"/>
      <c r="D22" s="157"/>
      <c r="E22" s="157"/>
    </row>
    <row r="23" spans="1:5" ht="14.25">
      <c r="A23" s="154" t="s">
        <v>116</v>
      </c>
      <c r="B23" s="155">
        <v>90</v>
      </c>
      <c r="C23" s="156"/>
      <c r="D23" s="157"/>
      <c r="E23" s="157"/>
    </row>
    <row r="24" spans="1:5" ht="14.25">
      <c r="A24" s="154" t="s">
        <v>117</v>
      </c>
      <c r="B24" s="155">
        <v>65</v>
      </c>
      <c r="C24" s="156"/>
      <c r="D24" s="157"/>
      <c r="E24" s="157"/>
    </row>
    <row r="25" spans="1:5" ht="14.25">
      <c r="A25" s="154" t="s">
        <v>118</v>
      </c>
      <c r="B25" s="155">
        <v>170</v>
      </c>
      <c r="C25" s="156"/>
      <c r="D25" s="157"/>
      <c r="E25" s="157"/>
    </row>
    <row r="26" spans="1:5" ht="14.25">
      <c r="A26" s="154" t="s">
        <v>119</v>
      </c>
      <c r="B26" s="155">
        <v>100</v>
      </c>
      <c r="C26" s="156"/>
      <c r="D26" s="157"/>
      <c r="E26" s="157"/>
    </row>
    <row r="27" spans="1:5" ht="13.5" thickBot="1"/>
    <row r="28" spans="1:5" ht="45.75" customHeight="1" thickBot="1">
      <c r="A28" s="158" t="s">
        <v>11</v>
      </c>
      <c r="B28" s="159"/>
      <c r="C28" s="159"/>
      <c r="D28" s="159"/>
      <c r="E28" s="159"/>
    </row>
    <row r="29" spans="1:5" ht="42" customHeight="1" thickBot="1">
      <c r="A29" s="158" t="s">
        <v>120</v>
      </c>
      <c r="B29" s="159"/>
      <c r="C29" s="160"/>
      <c r="D29" s="159"/>
      <c r="E29" s="159"/>
    </row>
  </sheetData>
  <mergeCells count="3">
    <mergeCell ref="B3:C3"/>
    <mergeCell ref="B4:C4"/>
    <mergeCell ref="A1:E1"/>
  </mergeCells>
  <phoneticPr fontId="29" type="noConversion"/>
  <pageMargins left="0.75" right="0.75" top="1" bottom="1" header="0.5" footer="0.5"/>
  <pageSetup paperSize="9" orientation="portrait" horizontalDpi="300" verticalDpi="300" r:id="rId1"/>
  <headerFooter alignWithMargins="0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E29"/>
  <sheetViews>
    <sheetView topLeftCell="A2" workbookViewId="0">
      <selection activeCell="H8" sqref="H8"/>
    </sheetView>
  </sheetViews>
  <sheetFormatPr defaultRowHeight="12.75"/>
  <cols>
    <col min="1" max="1" width="16.7109375" style="25" bestFit="1" customWidth="1"/>
    <col min="2" max="2" width="19" style="25" customWidth="1"/>
    <col min="3" max="3" width="18.85546875" style="25" customWidth="1"/>
    <col min="4" max="4" width="20.85546875" style="25" customWidth="1"/>
    <col min="5" max="5" width="18.7109375" style="25" customWidth="1"/>
    <col min="6" max="16384" width="9.140625" style="25"/>
  </cols>
  <sheetData>
    <row r="1" spans="1:5" ht="30" customHeight="1" thickBot="1">
      <c r="A1" s="234" t="s">
        <v>93</v>
      </c>
      <c r="B1" s="235"/>
      <c r="C1" s="235"/>
      <c r="D1" s="235"/>
      <c r="E1" s="236"/>
    </row>
    <row r="2" spans="1:5" ht="13.5" thickBot="1"/>
    <row r="3" spans="1:5" ht="21" customHeight="1" thickBot="1">
      <c r="B3" s="230" t="s">
        <v>94</v>
      </c>
      <c r="C3" s="231"/>
      <c r="D3" s="161">
        <v>200</v>
      </c>
    </row>
    <row r="4" spans="1:5" ht="30.75" customHeight="1" thickBot="1">
      <c r="B4" s="232" t="s">
        <v>95</v>
      </c>
      <c r="C4" s="233"/>
      <c r="D4" s="161">
        <v>5</v>
      </c>
    </row>
    <row r="6" spans="1:5" ht="90.75" customHeight="1">
      <c r="B6" s="162" t="s">
        <v>96</v>
      </c>
      <c r="C6" s="162" t="s">
        <v>97</v>
      </c>
      <c r="D6" s="162" t="s">
        <v>98</v>
      </c>
      <c r="E6" s="162" t="s">
        <v>99</v>
      </c>
    </row>
    <row r="7" spans="1:5" ht="14.25">
      <c r="A7" s="38" t="s">
        <v>100</v>
      </c>
      <c r="B7" s="163">
        <v>80</v>
      </c>
      <c r="C7" s="164">
        <f t="shared" ref="C7:C26" si="0">B7/$B$28</f>
        <v>3.6281179138321996E-2</v>
      </c>
      <c r="D7" s="165">
        <f t="shared" ref="D7:D26" si="1">C7*$D$3</f>
        <v>7.2562358276643995</v>
      </c>
      <c r="E7" s="165">
        <f t="shared" ref="E7:E26" si="2">D7+$D$4</f>
        <v>12.256235827664399</v>
      </c>
    </row>
    <row r="8" spans="1:5" ht="14.25">
      <c r="A8" s="38" t="s">
        <v>101</v>
      </c>
      <c r="B8" s="163">
        <v>85</v>
      </c>
      <c r="C8" s="164">
        <f t="shared" si="0"/>
        <v>3.8548752834467119E-2</v>
      </c>
      <c r="D8" s="165">
        <f t="shared" si="1"/>
        <v>7.7097505668934234</v>
      </c>
      <c r="E8" s="165">
        <f t="shared" si="2"/>
        <v>12.709750566893423</v>
      </c>
    </row>
    <row r="9" spans="1:5" ht="14.25">
      <c r="A9" s="38" t="s">
        <v>102</v>
      </c>
      <c r="B9" s="163">
        <v>90</v>
      </c>
      <c r="C9" s="164">
        <f t="shared" si="0"/>
        <v>4.0816326530612242E-2</v>
      </c>
      <c r="D9" s="165">
        <f t="shared" si="1"/>
        <v>8.1632653061224492</v>
      </c>
      <c r="E9" s="165">
        <f t="shared" si="2"/>
        <v>13.163265306122449</v>
      </c>
    </row>
    <row r="10" spans="1:5" ht="14.25">
      <c r="A10" s="38" t="s">
        <v>103</v>
      </c>
      <c r="B10" s="163">
        <v>95</v>
      </c>
      <c r="C10" s="164">
        <f t="shared" si="0"/>
        <v>4.3083900226757371E-2</v>
      </c>
      <c r="D10" s="165">
        <f t="shared" si="1"/>
        <v>8.616780045351474</v>
      </c>
      <c r="E10" s="165">
        <f t="shared" si="2"/>
        <v>13.616780045351474</v>
      </c>
    </row>
    <row r="11" spans="1:5" ht="14.25">
      <c r="A11" s="38" t="s">
        <v>104</v>
      </c>
      <c r="B11" s="163">
        <v>100</v>
      </c>
      <c r="C11" s="164">
        <f t="shared" si="0"/>
        <v>4.5351473922902494E-2</v>
      </c>
      <c r="D11" s="165">
        <f t="shared" si="1"/>
        <v>9.0702947845804989</v>
      </c>
      <c r="E11" s="165">
        <f t="shared" si="2"/>
        <v>14.070294784580499</v>
      </c>
    </row>
    <row r="12" spans="1:5" ht="14.25">
      <c r="A12" s="38" t="s">
        <v>105</v>
      </c>
      <c r="B12" s="163">
        <v>105</v>
      </c>
      <c r="C12" s="164">
        <f t="shared" si="0"/>
        <v>4.7619047619047616E-2</v>
      </c>
      <c r="D12" s="165">
        <f t="shared" si="1"/>
        <v>9.5238095238095237</v>
      </c>
      <c r="E12" s="165">
        <f t="shared" si="2"/>
        <v>14.523809523809524</v>
      </c>
    </row>
    <row r="13" spans="1:5" ht="14.25">
      <c r="A13" s="38" t="s">
        <v>106</v>
      </c>
      <c r="B13" s="163">
        <v>110</v>
      </c>
      <c r="C13" s="164">
        <f t="shared" si="0"/>
        <v>4.9886621315192746E-2</v>
      </c>
      <c r="D13" s="165">
        <f t="shared" si="1"/>
        <v>9.9773242630385486</v>
      </c>
      <c r="E13" s="165">
        <f t="shared" si="2"/>
        <v>14.977324263038549</v>
      </c>
    </row>
    <row r="14" spans="1:5" ht="14.25">
      <c r="A14" s="38" t="s">
        <v>107</v>
      </c>
      <c r="B14" s="163">
        <v>115</v>
      </c>
      <c r="C14" s="164">
        <f t="shared" si="0"/>
        <v>5.2154195011337869E-2</v>
      </c>
      <c r="D14" s="165">
        <f t="shared" si="1"/>
        <v>10.430839002267573</v>
      </c>
      <c r="E14" s="165">
        <f t="shared" si="2"/>
        <v>15.430839002267573</v>
      </c>
    </row>
    <row r="15" spans="1:5" ht="14.25">
      <c r="A15" s="38" t="s">
        <v>108</v>
      </c>
      <c r="B15" s="163">
        <v>120</v>
      </c>
      <c r="C15" s="164">
        <f t="shared" si="0"/>
        <v>5.4421768707482991E-2</v>
      </c>
      <c r="D15" s="165">
        <f t="shared" si="1"/>
        <v>10.884353741496598</v>
      </c>
      <c r="E15" s="165">
        <f t="shared" si="2"/>
        <v>15.884353741496598</v>
      </c>
    </row>
    <row r="16" spans="1:5" ht="14.25">
      <c r="A16" s="38" t="s">
        <v>109</v>
      </c>
      <c r="B16" s="163">
        <v>100</v>
      </c>
      <c r="C16" s="164">
        <f t="shared" si="0"/>
        <v>4.5351473922902494E-2</v>
      </c>
      <c r="D16" s="165">
        <f t="shared" si="1"/>
        <v>9.0702947845804989</v>
      </c>
      <c r="E16" s="165">
        <f t="shared" si="2"/>
        <v>14.070294784580499</v>
      </c>
    </row>
    <row r="17" spans="1:5" ht="14.25">
      <c r="A17" s="38" t="s">
        <v>110</v>
      </c>
      <c r="B17" s="163">
        <v>130</v>
      </c>
      <c r="C17" s="164">
        <f t="shared" si="0"/>
        <v>5.8956916099773243E-2</v>
      </c>
      <c r="D17" s="165">
        <f t="shared" si="1"/>
        <v>11.791383219954648</v>
      </c>
      <c r="E17" s="165">
        <f t="shared" si="2"/>
        <v>16.791383219954646</v>
      </c>
    </row>
    <row r="18" spans="1:5" ht="14.25">
      <c r="A18" s="38" t="s">
        <v>111</v>
      </c>
      <c r="B18" s="163">
        <v>135</v>
      </c>
      <c r="C18" s="164">
        <f t="shared" si="0"/>
        <v>6.1224489795918366E-2</v>
      </c>
      <c r="D18" s="165">
        <f t="shared" si="1"/>
        <v>12.244897959183673</v>
      </c>
      <c r="E18" s="165">
        <f t="shared" si="2"/>
        <v>17.244897959183675</v>
      </c>
    </row>
    <row r="19" spans="1:5" ht="14.25">
      <c r="A19" s="38" t="s">
        <v>112</v>
      </c>
      <c r="B19" s="163">
        <v>140</v>
      </c>
      <c r="C19" s="164">
        <f t="shared" si="0"/>
        <v>6.3492063492063489E-2</v>
      </c>
      <c r="D19" s="165">
        <f t="shared" si="1"/>
        <v>12.698412698412698</v>
      </c>
      <c r="E19" s="165">
        <f t="shared" si="2"/>
        <v>17.698412698412696</v>
      </c>
    </row>
    <row r="20" spans="1:5" ht="14.25">
      <c r="A20" s="38" t="s">
        <v>113</v>
      </c>
      <c r="B20" s="163">
        <v>70</v>
      </c>
      <c r="C20" s="164">
        <f t="shared" si="0"/>
        <v>3.1746031746031744E-2</v>
      </c>
      <c r="D20" s="165">
        <f t="shared" si="1"/>
        <v>6.3492063492063489</v>
      </c>
      <c r="E20" s="165">
        <f t="shared" si="2"/>
        <v>11.349206349206348</v>
      </c>
    </row>
    <row r="21" spans="1:5" ht="14.25">
      <c r="A21" s="38" t="s">
        <v>114</v>
      </c>
      <c r="B21" s="163">
        <v>150</v>
      </c>
      <c r="C21" s="164">
        <f t="shared" si="0"/>
        <v>6.8027210884353748E-2</v>
      </c>
      <c r="D21" s="165">
        <f t="shared" si="1"/>
        <v>13.605442176870749</v>
      </c>
      <c r="E21" s="165">
        <f t="shared" si="2"/>
        <v>18.605442176870749</v>
      </c>
    </row>
    <row r="22" spans="1:5" ht="14.25">
      <c r="A22" s="38" t="s">
        <v>115</v>
      </c>
      <c r="B22" s="163">
        <v>155</v>
      </c>
      <c r="C22" s="164">
        <f t="shared" si="0"/>
        <v>7.029478458049887E-2</v>
      </c>
      <c r="D22" s="165">
        <f t="shared" si="1"/>
        <v>14.058956916099774</v>
      </c>
      <c r="E22" s="165">
        <f t="shared" si="2"/>
        <v>19.058956916099774</v>
      </c>
    </row>
    <row r="23" spans="1:5" ht="14.25">
      <c r="A23" s="38" t="s">
        <v>116</v>
      </c>
      <c r="B23" s="163">
        <v>90</v>
      </c>
      <c r="C23" s="164">
        <f t="shared" si="0"/>
        <v>4.0816326530612242E-2</v>
      </c>
      <c r="D23" s="165">
        <f t="shared" si="1"/>
        <v>8.1632653061224492</v>
      </c>
      <c r="E23" s="165">
        <f t="shared" si="2"/>
        <v>13.163265306122449</v>
      </c>
    </row>
    <row r="24" spans="1:5" ht="14.25">
      <c r="A24" s="38" t="s">
        <v>117</v>
      </c>
      <c r="B24" s="163">
        <v>65</v>
      </c>
      <c r="C24" s="164">
        <f t="shared" si="0"/>
        <v>2.9478458049886622E-2</v>
      </c>
      <c r="D24" s="165">
        <f t="shared" si="1"/>
        <v>5.895691609977324</v>
      </c>
      <c r="E24" s="165">
        <f t="shared" si="2"/>
        <v>10.895691609977323</v>
      </c>
    </row>
    <row r="25" spans="1:5" ht="14.25">
      <c r="A25" s="38" t="s">
        <v>118</v>
      </c>
      <c r="B25" s="163">
        <v>170</v>
      </c>
      <c r="C25" s="164">
        <f t="shared" si="0"/>
        <v>7.7097505668934238E-2</v>
      </c>
      <c r="D25" s="165">
        <f t="shared" si="1"/>
        <v>15.419501133786847</v>
      </c>
      <c r="E25" s="165">
        <f t="shared" si="2"/>
        <v>20.419501133786845</v>
      </c>
    </row>
    <row r="26" spans="1:5" ht="14.25">
      <c r="A26" s="38" t="s">
        <v>119</v>
      </c>
      <c r="B26" s="163">
        <v>100</v>
      </c>
      <c r="C26" s="164">
        <f t="shared" si="0"/>
        <v>4.5351473922902494E-2</v>
      </c>
      <c r="D26" s="165">
        <f t="shared" si="1"/>
        <v>9.0702947845804989</v>
      </c>
      <c r="E26" s="165">
        <f t="shared" si="2"/>
        <v>14.070294784580499</v>
      </c>
    </row>
    <row r="27" spans="1:5" ht="13.5" thickBot="1"/>
    <row r="28" spans="1:5" ht="45.75" customHeight="1" thickBot="1">
      <c r="A28" s="166" t="s">
        <v>11</v>
      </c>
      <c r="B28" s="167">
        <f>SUM(B7:B26)</f>
        <v>2205</v>
      </c>
      <c r="C28" s="168">
        <f>SUM(C7:C26)</f>
        <v>1</v>
      </c>
      <c r="D28" s="167">
        <f>SUM(D7:D26)</f>
        <v>200</v>
      </c>
      <c r="E28" s="167">
        <f>SUM(E7:E26)</f>
        <v>300</v>
      </c>
    </row>
    <row r="29" spans="1:5" ht="42" customHeight="1" thickBot="1">
      <c r="A29" s="166" t="s">
        <v>120</v>
      </c>
      <c r="B29" s="167">
        <f>AVERAGE(B7:B26)</f>
        <v>110.25</v>
      </c>
      <c r="C29" s="169"/>
      <c r="D29" s="167">
        <f>AVERAGE(D7:D26)</f>
        <v>10</v>
      </c>
      <c r="E29" s="167">
        <f>AVERAGE(E7:E26)</f>
        <v>15</v>
      </c>
    </row>
  </sheetData>
  <sheetProtection sheet="1" objects="1" scenarios="1"/>
  <mergeCells count="3">
    <mergeCell ref="B3:C3"/>
    <mergeCell ref="B4:C4"/>
    <mergeCell ref="A1:E1"/>
  </mergeCells>
  <phoneticPr fontId="29" type="noConversion"/>
  <pageMargins left="0.75" right="0.75" top="1" bottom="1" header="0.5" footer="0.5"/>
  <pageSetup paperSize="9" orientation="portrait" horizontalDpi="300" verticalDpi="300" r:id="rId1"/>
  <headerFooter alignWithMargins="0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26"/>
  <sheetViews>
    <sheetView topLeftCell="A3" workbookViewId="0">
      <selection activeCell="H5" sqref="H5"/>
    </sheetView>
  </sheetViews>
  <sheetFormatPr defaultRowHeight="12.75"/>
  <cols>
    <col min="1" max="1" width="8.28515625" customWidth="1"/>
    <col min="2" max="2" width="19" customWidth="1"/>
    <col min="3" max="3" width="18.85546875" customWidth="1"/>
    <col min="4" max="4" width="17.42578125" customWidth="1"/>
    <col min="5" max="5" width="15.28515625" customWidth="1"/>
    <col min="6" max="6" width="15.140625" customWidth="1"/>
    <col min="7" max="7" width="17.28515625" customWidth="1"/>
    <col min="8" max="8" width="20.85546875" bestFit="1" customWidth="1"/>
  </cols>
  <sheetData>
    <row r="1" spans="1:8" ht="15.75">
      <c r="B1" s="170" t="s">
        <v>121</v>
      </c>
      <c r="C1" s="171">
        <v>18.5</v>
      </c>
      <c r="D1" s="172" t="s">
        <v>122</v>
      </c>
    </row>
    <row r="4" spans="1:8" ht="36.75" customHeight="1">
      <c r="A4" s="173" t="s">
        <v>123</v>
      </c>
      <c r="B4" s="173" t="s">
        <v>124</v>
      </c>
      <c r="C4" s="173" t="s">
        <v>125</v>
      </c>
      <c r="D4" s="173" t="s">
        <v>126</v>
      </c>
      <c r="E4" s="173" t="s">
        <v>127</v>
      </c>
      <c r="F4" s="173" t="s">
        <v>128</v>
      </c>
      <c r="G4" s="174" t="s">
        <v>129</v>
      </c>
      <c r="H4" s="174" t="s">
        <v>130</v>
      </c>
    </row>
    <row r="5" spans="1:8" ht="15">
      <c r="A5" s="175">
        <v>1</v>
      </c>
      <c r="B5" s="176" t="s">
        <v>131</v>
      </c>
      <c r="C5" s="176" t="s">
        <v>132</v>
      </c>
      <c r="D5" s="155">
        <v>18</v>
      </c>
      <c r="E5" s="155">
        <v>19</v>
      </c>
      <c r="F5" s="155">
        <v>20</v>
      </c>
      <c r="G5" s="177"/>
      <c r="H5" s="178"/>
    </row>
    <row r="6" spans="1:8" ht="15">
      <c r="A6" s="155">
        <v>2</v>
      </c>
      <c r="B6" s="154" t="s">
        <v>133</v>
      </c>
      <c r="C6" s="154" t="s">
        <v>134</v>
      </c>
      <c r="D6" s="155">
        <v>12</v>
      </c>
      <c r="E6" s="155">
        <v>13</v>
      </c>
      <c r="F6" s="155">
        <v>9</v>
      </c>
      <c r="G6" s="177"/>
      <c r="H6" s="178"/>
    </row>
    <row r="7" spans="1:8" ht="15">
      <c r="A7" s="155">
        <v>3</v>
      </c>
      <c r="B7" s="154" t="s">
        <v>135</v>
      </c>
      <c r="C7" s="154" t="s">
        <v>136</v>
      </c>
      <c r="D7" s="155">
        <v>14</v>
      </c>
      <c r="E7" s="155">
        <v>2</v>
      </c>
      <c r="F7" s="155">
        <v>15</v>
      </c>
      <c r="G7" s="177"/>
      <c r="H7" s="178"/>
    </row>
    <row r="8" spans="1:8" ht="15">
      <c r="A8" s="155">
        <v>4</v>
      </c>
      <c r="B8" s="154" t="s">
        <v>137</v>
      </c>
      <c r="C8" s="154" t="s">
        <v>138</v>
      </c>
      <c r="D8" s="155">
        <v>16</v>
      </c>
      <c r="E8" s="155">
        <v>4</v>
      </c>
      <c r="F8" s="155">
        <v>14</v>
      </c>
      <c r="G8" s="177"/>
      <c r="H8" s="178"/>
    </row>
    <row r="9" spans="1:8" ht="15">
      <c r="A9" s="155">
        <v>5</v>
      </c>
      <c r="B9" s="154" t="s">
        <v>139</v>
      </c>
      <c r="C9" s="154" t="s">
        <v>140</v>
      </c>
      <c r="D9" s="155">
        <v>18</v>
      </c>
      <c r="E9" s="155">
        <v>6</v>
      </c>
      <c r="F9" s="155">
        <v>13</v>
      </c>
      <c r="G9" s="177"/>
      <c r="H9" s="178"/>
    </row>
    <row r="10" spans="1:8" ht="15">
      <c r="A10" s="155">
        <v>6</v>
      </c>
      <c r="B10" s="154" t="s">
        <v>141</v>
      </c>
      <c r="C10" s="154" t="s">
        <v>142</v>
      </c>
      <c r="D10" s="155">
        <v>20</v>
      </c>
      <c r="E10" s="155">
        <v>8</v>
      </c>
      <c r="F10" s="155">
        <v>12</v>
      </c>
      <c r="G10" s="177"/>
      <c r="H10" s="178"/>
    </row>
    <row r="11" spans="1:8" ht="15">
      <c r="A11" s="155">
        <v>7</v>
      </c>
      <c r="B11" s="154" t="s">
        <v>143</v>
      </c>
      <c r="C11" s="154" t="s">
        <v>144</v>
      </c>
      <c r="D11" s="155">
        <v>15</v>
      </c>
      <c r="E11" s="155">
        <v>10</v>
      </c>
      <c r="F11" s="155">
        <v>11</v>
      </c>
      <c r="G11" s="177"/>
      <c r="H11" s="178"/>
    </row>
    <row r="12" spans="1:8" ht="15">
      <c r="A12" s="155">
        <v>8</v>
      </c>
      <c r="B12" s="154" t="s">
        <v>145</v>
      </c>
      <c r="C12" s="154" t="s">
        <v>146</v>
      </c>
      <c r="D12" s="155">
        <v>14</v>
      </c>
      <c r="E12" s="155">
        <v>12</v>
      </c>
      <c r="F12" s="155">
        <v>13</v>
      </c>
      <c r="G12" s="177"/>
      <c r="H12" s="178"/>
    </row>
    <row r="13" spans="1:8" ht="15">
      <c r="A13" s="155">
        <v>9</v>
      </c>
      <c r="B13" s="154" t="s">
        <v>147</v>
      </c>
      <c r="C13" s="154" t="s">
        <v>146</v>
      </c>
      <c r="D13" s="155">
        <v>13</v>
      </c>
      <c r="E13" s="155">
        <v>11</v>
      </c>
      <c r="F13" s="155">
        <v>13</v>
      </c>
      <c r="G13" s="177"/>
      <c r="H13" s="179"/>
    </row>
    <row r="14" spans="1:8" ht="15">
      <c r="A14" s="155">
        <v>10</v>
      </c>
      <c r="B14" s="154" t="s">
        <v>148</v>
      </c>
      <c r="C14" s="154" t="s">
        <v>149</v>
      </c>
      <c r="D14" s="155">
        <v>6</v>
      </c>
      <c r="E14" s="155">
        <v>12</v>
      </c>
      <c r="F14" s="155">
        <v>13</v>
      </c>
      <c r="G14" s="177"/>
      <c r="H14" s="178"/>
    </row>
    <row r="15" spans="1:8" ht="15">
      <c r="A15" s="155">
        <v>11</v>
      </c>
      <c r="B15" s="154" t="s">
        <v>150</v>
      </c>
      <c r="C15" s="154" t="s">
        <v>151</v>
      </c>
      <c r="D15" s="155">
        <v>8</v>
      </c>
      <c r="E15" s="155">
        <v>11</v>
      </c>
      <c r="F15" s="155">
        <v>10</v>
      </c>
      <c r="G15" s="177"/>
      <c r="H15" s="178"/>
    </row>
    <row r="16" spans="1:8" ht="15">
      <c r="A16" s="155">
        <v>12</v>
      </c>
      <c r="B16" s="154" t="s">
        <v>152</v>
      </c>
      <c r="C16" s="154" t="s">
        <v>153</v>
      </c>
      <c r="D16" s="155">
        <v>10</v>
      </c>
      <c r="E16" s="155">
        <v>11</v>
      </c>
      <c r="F16" s="155">
        <v>20</v>
      </c>
      <c r="G16" s="177"/>
      <c r="H16" s="178"/>
    </row>
    <row r="17" spans="1:8" ht="15">
      <c r="A17" s="155">
        <v>13</v>
      </c>
      <c r="B17" s="154" t="s">
        <v>154</v>
      </c>
      <c r="C17" s="154" t="s">
        <v>155</v>
      </c>
      <c r="D17" s="155">
        <v>12</v>
      </c>
      <c r="E17" s="155">
        <v>13</v>
      </c>
      <c r="F17" s="155">
        <v>11</v>
      </c>
      <c r="G17" s="177"/>
      <c r="H17" s="178"/>
    </row>
    <row r="18" spans="1:8" ht="15">
      <c r="A18" s="155">
        <v>14</v>
      </c>
      <c r="B18" s="154" t="s">
        <v>156</v>
      </c>
      <c r="C18" s="154" t="s">
        <v>157</v>
      </c>
      <c r="D18" s="155">
        <v>15</v>
      </c>
      <c r="E18" s="155">
        <v>4</v>
      </c>
      <c r="F18" s="155">
        <v>5</v>
      </c>
      <c r="G18" s="177"/>
      <c r="H18" s="178"/>
    </row>
    <row r="19" spans="1:8" ht="15">
      <c r="A19" s="155">
        <v>15</v>
      </c>
      <c r="B19" s="154" t="s">
        <v>158</v>
      </c>
      <c r="C19" s="154" t="s">
        <v>159</v>
      </c>
      <c r="D19" s="155">
        <v>20</v>
      </c>
      <c r="E19" s="155">
        <v>19</v>
      </c>
      <c r="F19" s="155">
        <v>20</v>
      </c>
      <c r="G19" s="177"/>
      <c r="H19" s="178"/>
    </row>
    <row r="20" spans="1:8" ht="15">
      <c r="A20" s="155">
        <v>16</v>
      </c>
      <c r="B20" s="154" t="s">
        <v>160</v>
      </c>
      <c r="C20" s="154" t="s">
        <v>161</v>
      </c>
      <c r="D20" s="155">
        <v>15</v>
      </c>
      <c r="E20" s="155">
        <v>8</v>
      </c>
      <c r="F20" s="155">
        <v>9</v>
      </c>
      <c r="G20" s="177"/>
      <c r="H20" s="178"/>
    </row>
    <row r="21" spans="1:8" ht="15">
      <c r="A21" s="155">
        <v>17</v>
      </c>
      <c r="B21" s="154" t="s">
        <v>162</v>
      </c>
      <c r="C21" s="154" t="s">
        <v>163</v>
      </c>
      <c r="D21" s="155">
        <v>20</v>
      </c>
      <c r="E21" s="155">
        <v>10</v>
      </c>
      <c r="F21" s="155">
        <v>11</v>
      </c>
      <c r="G21" s="177"/>
      <c r="H21" s="178"/>
    </row>
    <row r="22" spans="1:8" ht="15">
      <c r="A22" s="155">
        <v>18</v>
      </c>
      <c r="B22" s="154" t="s">
        <v>164</v>
      </c>
      <c r="C22" s="154" t="s">
        <v>165</v>
      </c>
      <c r="D22" s="155">
        <v>12</v>
      </c>
      <c r="E22" s="155">
        <v>12</v>
      </c>
      <c r="F22" s="155">
        <v>13</v>
      </c>
      <c r="G22" s="177"/>
      <c r="H22" s="178"/>
    </row>
    <row r="23" spans="1:8" ht="13.5" thickBot="1">
      <c r="E23" s="155"/>
      <c r="F23" s="155"/>
    </row>
    <row r="24" spans="1:8" ht="45.75" customHeight="1" thickBot="1">
      <c r="A24" s="158"/>
      <c r="C24" s="174" t="s">
        <v>166</v>
      </c>
      <c r="D24" s="180"/>
      <c r="E24" s="180"/>
      <c r="F24" s="180"/>
    </row>
    <row r="25" spans="1:8" ht="36" customHeight="1" thickBot="1">
      <c r="C25" s="174" t="s">
        <v>167</v>
      </c>
      <c r="D25" s="181"/>
      <c r="E25" s="181"/>
      <c r="F25" s="181"/>
    </row>
    <row r="26" spans="1:8" ht="35.25" customHeight="1" thickBot="1">
      <c r="C26" s="174" t="s">
        <v>168</v>
      </c>
      <c r="D26" s="181"/>
      <c r="E26" s="181"/>
      <c r="F26" s="181"/>
    </row>
  </sheetData>
  <phoneticPr fontId="29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topLeftCell="A3" workbookViewId="0">
      <selection activeCell="H9" sqref="H9"/>
    </sheetView>
  </sheetViews>
  <sheetFormatPr defaultRowHeight="12.75"/>
  <cols>
    <col min="1" max="1" width="2" style="8" customWidth="1"/>
    <col min="2" max="2" width="21.42578125" style="8" customWidth="1"/>
    <col min="3" max="3" width="13.42578125" style="8" customWidth="1"/>
    <col min="4" max="4" width="14" style="8" customWidth="1"/>
    <col min="5" max="5" width="14.5703125" style="8" customWidth="1"/>
    <col min="6" max="6" width="19" style="8" customWidth="1"/>
    <col min="7" max="7" width="17.85546875" style="8" customWidth="1"/>
    <col min="8" max="8" width="21.42578125" style="8" customWidth="1"/>
    <col min="9" max="9" width="17.140625" style="8" customWidth="1"/>
    <col min="10" max="10" width="2" style="8" customWidth="1"/>
    <col min="11" max="11" width="7.5703125" style="8" customWidth="1"/>
    <col min="12" max="16384" width="9.140625" style="8"/>
  </cols>
  <sheetData>
    <row r="1" spans="1:8" ht="15.75">
      <c r="A1" s="195" t="s">
        <v>19</v>
      </c>
      <c r="B1" s="196"/>
      <c r="C1" s="196"/>
      <c r="D1" s="196"/>
      <c r="E1" s="196"/>
      <c r="F1" s="196"/>
      <c r="G1" s="196"/>
      <c r="H1" s="196"/>
    </row>
    <row r="2" spans="1:8">
      <c r="A2" s="9"/>
      <c r="B2" s="9"/>
      <c r="C2" s="9"/>
      <c r="D2" s="9"/>
      <c r="E2" s="9"/>
      <c r="F2" s="9"/>
      <c r="G2" s="9"/>
      <c r="H2" s="9"/>
    </row>
    <row r="3" spans="1:8" ht="14.25">
      <c r="A3" s="197" t="s">
        <v>20</v>
      </c>
      <c r="B3" s="198"/>
      <c r="C3" s="198"/>
      <c r="D3" s="198"/>
      <c r="E3" s="198"/>
      <c r="F3" s="198"/>
      <c r="G3" s="198"/>
      <c r="H3" s="198"/>
    </row>
    <row r="4" spans="1:8" ht="51" customHeight="1">
      <c r="A4" s="40"/>
      <c r="B4" s="41" t="s">
        <v>21</v>
      </c>
      <c r="C4" s="41" t="s">
        <v>22</v>
      </c>
      <c r="D4" s="41" t="s">
        <v>23</v>
      </c>
      <c r="E4" s="41" t="s">
        <v>24</v>
      </c>
      <c r="F4" s="41" t="s">
        <v>25</v>
      </c>
      <c r="G4" s="41" t="s">
        <v>26</v>
      </c>
      <c r="H4" s="41" t="s">
        <v>27</v>
      </c>
    </row>
    <row r="5" spans="1:8" ht="15">
      <c r="A5" s="28">
        <v>1</v>
      </c>
      <c r="B5" s="29" t="s">
        <v>28</v>
      </c>
      <c r="C5" s="30">
        <v>60</v>
      </c>
      <c r="D5" s="30">
        <v>30</v>
      </c>
      <c r="E5" s="30">
        <v>30</v>
      </c>
      <c r="F5" s="42">
        <f t="shared" ref="F5:F12" si="0">SUM(C5:E5)</f>
        <v>120</v>
      </c>
      <c r="G5" s="43">
        <f>AVERAGE(C5:E5)</f>
        <v>40</v>
      </c>
      <c r="H5" s="31" t="str">
        <f>IF(G5&lt;65,"ΚΑΚΗ ΛΕΙΤΟΥΡΓΙΑ","ΚΑΛΗ ΛΕΙΤΟΥΡΓΙΑ")</f>
        <v>ΚΑΚΗ ΛΕΙΤΟΥΡΓΙΑ</v>
      </c>
    </row>
    <row r="6" spans="1:8" ht="15">
      <c r="A6" s="28">
        <v>2</v>
      </c>
      <c r="B6" s="29" t="s">
        <v>29</v>
      </c>
      <c r="C6" s="30">
        <v>64</v>
      </c>
      <c r="D6" s="30">
        <v>45</v>
      </c>
      <c r="E6" s="30">
        <v>40</v>
      </c>
      <c r="F6" s="42">
        <f t="shared" si="0"/>
        <v>149</v>
      </c>
      <c r="G6" s="43">
        <f t="shared" ref="G6:G12" si="1">AVERAGE(C6:E6)</f>
        <v>49.666666666666664</v>
      </c>
      <c r="H6" s="31" t="str">
        <f t="shared" ref="H6:H12" si="2">IF(G6&lt;65,"ΚΑΚΗ ΛΕΙΤΟΥΡΓΙΑ","ΚΑΛΗ ΛΕΙΤΟΥΡΓΙΑ")</f>
        <v>ΚΑΚΗ ΛΕΙΤΟΥΡΓΙΑ</v>
      </c>
    </row>
    <row r="7" spans="1:8" ht="15">
      <c r="A7" s="28">
        <v>3</v>
      </c>
      <c r="B7" s="29" t="s">
        <v>40</v>
      </c>
      <c r="C7" s="30">
        <v>68</v>
      </c>
      <c r="D7" s="30">
        <v>60</v>
      </c>
      <c r="E7" s="30">
        <v>50</v>
      </c>
      <c r="F7" s="42">
        <f t="shared" si="0"/>
        <v>178</v>
      </c>
      <c r="G7" s="43">
        <f t="shared" si="1"/>
        <v>59.333333333333336</v>
      </c>
      <c r="H7" s="31" t="str">
        <f t="shared" si="2"/>
        <v>ΚΑΚΗ ΛΕΙΤΟΥΡΓΙΑ</v>
      </c>
    </row>
    <row r="8" spans="1:8" ht="15">
      <c r="A8" s="28">
        <v>4</v>
      </c>
      <c r="B8" s="29" t="s">
        <v>41</v>
      </c>
      <c r="C8" s="30">
        <v>72</v>
      </c>
      <c r="D8" s="30">
        <v>75</v>
      </c>
      <c r="E8" s="30">
        <v>60</v>
      </c>
      <c r="F8" s="42">
        <f t="shared" si="0"/>
        <v>207</v>
      </c>
      <c r="G8" s="43">
        <f t="shared" si="1"/>
        <v>69</v>
      </c>
      <c r="H8" s="31" t="str">
        <f t="shared" si="2"/>
        <v>ΚΑΛΗ ΛΕΙΤΟΥΡΓΙΑ</v>
      </c>
    </row>
    <row r="9" spans="1:8" ht="15">
      <c r="A9" s="28">
        <v>5</v>
      </c>
      <c r="B9" s="29" t="s">
        <v>42</v>
      </c>
      <c r="C9" s="30">
        <v>76</v>
      </c>
      <c r="D9" s="30">
        <v>90</v>
      </c>
      <c r="E9" s="30">
        <v>70</v>
      </c>
      <c r="F9" s="42">
        <f t="shared" si="0"/>
        <v>236</v>
      </c>
      <c r="G9" s="43">
        <f t="shared" si="1"/>
        <v>78.666666666666671</v>
      </c>
      <c r="H9" s="31" t="str">
        <f t="shared" si="2"/>
        <v>ΚΑΛΗ ΛΕΙΤΟΥΡΓΙΑ</v>
      </c>
    </row>
    <row r="10" spans="1:8" ht="15">
      <c r="A10" s="28">
        <v>6</v>
      </c>
      <c r="B10" s="29" t="s">
        <v>43</v>
      </c>
      <c r="C10" s="30">
        <v>80</v>
      </c>
      <c r="D10" s="30">
        <v>105</v>
      </c>
      <c r="E10" s="30">
        <v>80</v>
      </c>
      <c r="F10" s="42">
        <f t="shared" si="0"/>
        <v>265</v>
      </c>
      <c r="G10" s="43">
        <f t="shared" si="1"/>
        <v>88.333333333333329</v>
      </c>
      <c r="H10" s="31" t="str">
        <f t="shared" si="2"/>
        <v>ΚΑΛΗ ΛΕΙΤΟΥΡΓΙΑ</v>
      </c>
    </row>
    <row r="11" spans="1:8" ht="15">
      <c r="A11" s="28">
        <v>7</v>
      </c>
      <c r="B11" s="29" t="s">
        <v>44</v>
      </c>
      <c r="C11" s="30">
        <v>84</v>
      </c>
      <c r="D11" s="30">
        <v>120</v>
      </c>
      <c r="E11" s="30">
        <v>90</v>
      </c>
      <c r="F11" s="42">
        <f t="shared" si="0"/>
        <v>294</v>
      </c>
      <c r="G11" s="43">
        <f t="shared" si="1"/>
        <v>98</v>
      </c>
      <c r="H11" s="31" t="str">
        <f t="shared" si="2"/>
        <v>ΚΑΛΗ ΛΕΙΤΟΥΡΓΙΑ</v>
      </c>
    </row>
    <row r="12" spans="1:8" ht="15">
      <c r="A12" s="28">
        <v>8</v>
      </c>
      <c r="B12" s="29" t="s">
        <v>45</v>
      </c>
      <c r="C12" s="30">
        <v>88</v>
      </c>
      <c r="D12" s="30">
        <v>135</v>
      </c>
      <c r="E12" s="30">
        <v>100</v>
      </c>
      <c r="F12" s="42">
        <f t="shared" si="0"/>
        <v>323</v>
      </c>
      <c r="G12" s="43">
        <f t="shared" si="1"/>
        <v>107.66666666666667</v>
      </c>
      <c r="H12" s="31" t="str">
        <f t="shared" si="2"/>
        <v>ΚΑΛΗ ΛΕΙΤΟΥΡΓΙΑ</v>
      </c>
    </row>
    <row r="13" spans="1:8">
      <c r="A13" s="199"/>
      <c r="B13" s="201"/>
      <c r="C13" s="201"/>
      <c r="D13" s="201"/>
      <c r="E13" s="201"/>
      <c r="F13" s="201"/>
      <c r="G13" s="201"/>
      <c r="H13" s="200"/>
    </row>
    <row r="14" spans="1:8" ht="15">
      <c r="A14" s="199" t="s">
        <v>30</v>
      </c>
      <c r="B14" s="200"/>
      <c r="C14" s="42">
        <f>SUM(C5:C12)</f>
        <v>592</v>
      </c>
      <c r="D14" s="42">
        <f>SUM(D5:D12)</f>
        <v>660</v>
      </c>
      <c r="E14" s="42">
        <f>SUM(E5:E12)</f>
        <v>520</v>
      </c>
      <c r="F14" s="32"/>
      <c r="G14" s="32"/>
      <c r="H14" s="32"/>
    </row>
    <row r="15" spans="1:8" ht="15">
      <c r="A15" s="199" t="s">
        <v>51</v>
      </c>
      <c r="B15" s="200"/>
      <c r="C15" s="42">
        <f>AVERAGE(C5:C12)</f>
        <v>74</v>
      </c>
      <c r="D15" s="42">
        <f>AVERAGE(D5:D12)</f>
        <v>82.5</v>
      </c>
      <c r="E15" s="42">
        <f>AVERAGE(E5:E12)</f>
        <v>65</v>
      </c>
      <c r="F15" s="32"/>
      <c r="G15" s="32"/>
      <c r="H15" s="32"/>
    </row>
    <row r="16" spans="1:8" ht="15">
      <c r="A16" s="199" t="s">
        <v>52</v>
      </c>
      <c r="B16" s="200"/>
      <c r="C16" s="42">
        <f>MAX(C5:C12)</f>
        <v>88</v>
      </c>
      <c r="D16" s="42">
        <f>MAX(D5:D12)</f>
        <v>135</v>
      </c>
      <c r="E16" s="42">
        <f>MAX(E5:E12)</f>
        <v>100</v>
      </c>
      <c r="F16" s="32"/>
      <c r="G16" s="32"/>
      <c r="H16" s="32"/>
    </row>
    <row r="17" spans="1:8" ht="15">
      <c r="A17" s="199" t="s">
        <v>53</v>
      </c>
      <c r="B17" s="200"/>
      <c r="C17" s="42">
        <f>MIN(C5:C12)</f>
        <v>60</v>
      </c>
      <c r="D17" s="42">
        <f>MIN(D5:D12)</f>
        <v>30</v>
      </c>
      <c r="E17" s="42">
        <f>MIN(E5:E12)</f>
        <v>30</v>
      </c>
      <c r="F17" s="32"/>
      <c r="G17" s="32"/>
      <c r="H17" s="32"/>
    </row>
    <row r="18" spans="1:8" ht="17.25" customHeight="1"/>
  </sheetData>
  <sheetProtection password="CF4E" sheet="1" objects="1"/>
  <mergeCells count="7">
    <mergeCell ref="A17:B17"/>
    <mergeCell ref="A13:H13"/>
    <mergeCell ref="A1:H1"/>
    <mergeCell ref="A3:H3"/>
    <mergeCell ref="A16:B16"/>
    <mergeCell ref="A14:B14"/>
    <mergeCell ref="A15:B15"/>
  </mergeCells>
  <phoneticPr fontId="0" type="noConversion"/>
  <printOptions horizontalCentered="1" verticalCentered="1" headings="1"/>
  <pageMargins left="0.74803149606299213" right="0.74803149606299213" top="0.98425196850393704" bottom="0.98425196850393704" header="0.51181102362204722" footer="0.51181102362204722"/>
  <pageSetup paperSize="9" scale="56" orientation="landscape" horizontalDpi="300" verticalDpi="0" copies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26"/>
  <sheetViews>
    <sheetView workbookViewId="0">
      <selection activeCell="J4" sqref="J4"/>
    </sheetView>
  </sheetViews>
  <sheetFormatPr defaultRowHeight="12.75"/>
  <cols>
    <col min="1" max="1" width="8.28515625" style="25" customWidth="1"/>
    <col min="2" max="2" width="19" style="25" customWidth="1"/>
    <col min="3" max="3" width="18.85546875" style="25" customWidth="1"/>
    <col min="4" max="4" width="17.42578125" style="25" customWidth="1"/>
    <col min="5" max="5" width="15.28515625" style="25" customWidth="1"/>
    <col min="6" max="6" width="15.140625" style="25" customWidth="1"/>
    <col min="7" max="7" width="17.28515625" style="25" customWidth="1"/>
    <col min="8" max="8" width="20.85546875" style="25" bestFit="1" customWidth="1"/>
    <col min="9" max="16384" width="9.140625" style="25"/>
  </cols>
  <sheetData>
    <row r="1" spans="1:8" ht="15.75">
      <c r="B1" s="182" t="s">
        <v>121</v>
      </c>
      <c r="C1" s="183">
        <v>18.5</v>
      </c>
      <c r="D1" s="184" t="s">
        <v>122</v>
      </c>
    </row>
    <row r="4" spans="1:8" ht="36.75" customHeight="1">
      <c r="A4" s="185" t="s">
        <v>123</v>
      </c>
      <c r="B4" s="185" t="s">
        <v>124</v>
      </c>
      <c r="C4" s="185" t="s">
        <v>125</v>
      </c>
      <c r="D4" s="185" t="s">
        <v>126</v>
      </c>
      <c r="E4" s="185" t="s">
        <v>127</v>
      </c>
      <c r="F4" s="185" t="s">
        <v>128</v>
      </c>
      <c r="G4" s="186" t="s">
        <v>129</v>
      </c>
      <c r="H4" s="186" t="s">
        <v>130</v>
      </c>
    </row>
    <row r="5" spans="1:8" ht="15">
      <c r="A5" s="187">
        <v>1</v>
      </c>
      <c r="B5" s="188" t="s">
        <v>131</v>
      </c>
      <c r="C5" s="188" t="s">
        <v>132</v>
      </c>
      <c r="D5" s="163">
        <v>18</v>
      </c>
      <c r="E5" s="163">
        <v>19</v>
      </c>
      <c r="F5" s="163">
        <v>20</v>
      </c>
      <c r="G5" s="179">
        <f t="shared" ref="G5:G22" si="0">AVERAGE(D5:F5)</f>
        <v>19</v>
      </c>
      <c r="H5" s="189" t="str">
        <f t="shared" ref="H5:H22" si="1">IF(G5&gt;$C$1,"ΑΡΙΣΤΗ ΕΠΙΔΟΣΗ","")</f>
        <v>ΑΡΙΣΤΗ ΕΠΙΔΟΣΗ</v>
      </c>
    </row>
    <row r="6" spans="1:8" ht="15">
      <c r="A6" s="163">
        <v>2</v>
      </c>
      <c r="B6" s="38" t="s">
        <v>133</v>
      </c>
      <c r="C6" s="38" t="s">
        <v>134</v>
      </c>
      <c r="D6" s="163">
        <v>12</v>
      </c>
      <c r="E6" s="163">
        <v>13</v>
      </c>
      <c r="F6" s="163">
        <v>9</v>
      </c>
      <c r="G6" s="179">
        <f t="shared" si="0"/>
        <v>11.333333333333334</v>
      </c>
      <c r="H6" s="189" t="str">
        <f t="shared" si="1"/>
        <v/>
      </c>
    </row>
    <row r="7" spans="1:8" ht="15">
      <c r="A7" s="163">
        <v>3</v>
      </c>
      <c r="B7" s="38" t="s">
        <v>135</v>
      </c>
      <c r="C7" s="38" t="s">
        <v>136</v>
      </c>
      <c r="D7" s="163">
        <v>14</v>
      </c>
      <c r="E7" s="163">
        <v>2</v>
      </c>
      <c r="F7" s="163">
        <v>15</v>
      </c>
      <c r="G7" s="179">
        <f t="shared" si="0"/>
        <v>10.333333333333334</v>
      </c>
      <c r="H7" s="189" t="str">
        <f t="shared" si="1"/>
        <v/>
      </c>
    </row>
    <row r="8" spans="1:8" ht="15">
      <c r="A8" s="163">
        <v>4</v>
      </c>
      <c r="B8" s="38" t="s">
        <v>137</v>
      </c>
      <c r="C8" s="38" t="s">
        <v>138</v>
      </c>
      <c r="D8" s="163">
        <v>16</v>
      </c>
      <c r="E8" s="163">
        <v>4</v>
      </c>
      <c r="F8" s="163">
        <v>14</v>
      </c>
      <c r="G8" s="179">
        <f t="shared" si="0"/>
        <v>11.333333333333334</v>
      </c>
      <c r="H8" s="189" t="str">
        <f t="shared" si="1"/>
        <v/>
      </c>
    </row>
    <row r="9" spans="1:8" ht="15">
      <c r="A9" s="163">
        <v>5</v>
      </c>
      <c r="B9" s="38" t="s">
        <v>139</v>
      </c>
      <c r="C9" s="38" t="s">
        <v>140</v>
      </c>
      <c r="D9" s="163">
        <v>18</v>
      </c>
      <c r="E9" s="163">
        <v>6</v>
      </c>
      <c r="F9" s="163">
        <v>13</v>
      </c>
      <c r="G9" s="179">
        <f t="shared" si="0"/>
        <v>12.333333333333334</v>
      </c>
      <c r="H9" s="189" t="str">
        <f t="shared" si="1"/>
        <v/>
      </c>
    </row>
    <row r="10" spans="1:8" ht="15">
      <c r="A10" s="163">
        <v>6</v>
      </c>
      <c r="B10" s="38" t="s">
        <v>141</v>
      </c>
      <c r="C10" s="38" t="s">
        <v>142</v>
      </c>
      <c r="D10" s="163">
        <v>20</v>
      </c>
      <c r="E10" s="163">
        <v>8</v>
      </c>
      <c r="F10" s="163">
        <v>12</v>
      </c>
      <c r="G10" s="179">
        <f t="shared" si="0"/>
        <v>13.333333333333334</v>
      </c>
      <c r="H10" s="189" t="str">
        <f t="shared" si="1"/>
        <v/>
      </c>
    </row>
    <row r="11" spans="1:8" ht="15">
      <c r="A11" s="163">
        <v>7</v>
      </c>
      <c r="B11" s="38" t="s">
        <v>143</v>
      </c>
      <c r="C11" s="38" t="s">
        <v>144</v>
      </c>
      <c r="D11" s="163">
        <v>15</v>
      </c>
      <c r="E11" s="163">
        <v>10</v>
      </c>
      <c r="F11" s="163">
        <v>11</v>
      </c>
      <c r="G11" s="179">
        <f t="shared" si="0"/>
        <v>12</v>
      </c>
      <c r="H11" s="189" t="str">
        <f t="shared" si="1"/>
        <v/>
      </c>
    </row>
    <row r="12" spans="1:8" ht="15">
      <c r="A12" s="163">
        <v>8</v>
      </c>
      <c r="B12" s="38" t="s">
        <v>145</v>
      </c>
      <c r="C12" s="38" t="s">
        <v>146</v>
      </c>
      <c r="D12" s="163">
        <v>14</v>
      </c>
      <c r="E12" s="163">
        <v>12</v>
      </c>
      <c r="F12" s="163">
        <v>13</v>
      </c>
      <c r="G12" s="179">
        <f t="shared" si="0"/>
        <v>13</v>
      </c>
      <c r="H12" s="189" t="str">
        <f t="shared" si="1"/>
        <v/>
      </c>
    </row>
    <row r="13" spans="1:8" ht="15">
      <c r="A13" s="163">
        <v>9</v>
      </c>
      <c r="B13" s="38" t="s">
        <v>147</v>
      </c>
      <c r="C13" s="38" t="s">
        <v>146</v>
      </c>
      <c r="D13" s="163">
        <v>13</v>
      </c>
      <c r="E13" s="163">
        <v>11</v>
      </c>
      <c r="F13" s="163">
        <v>13</v>
      </c>
      <c r="G13" s="179">
        <f t="shared" si="0"/>
        <v>12.333333333333334</v>
      </c>
      <c r="H13" s="189" t="str">
        <f t="shared" si="1"/>
        <v/>
      </c>
    </row>
    <row r="14" spans="1:8" ht="15">
      <c r="A14" s="163">
        <v>10</v>
      </c>
      <c r="B14" s="38" t="s">
        <v>148</v>
      </c>
      <c r="C14" s="38" t="s">
        <v>149</v>
      </c>
      <c r="D14" s="163">
        <v>6</v>
      </c>
      <c r="E14" s="163">
        <v>12</v>
      </c>
      <c r="F14" s="163">
        <v>13</v>
      </c>
      <c r="G14" s="179">
        <f t="shared" si="0"/>
        <v>10.333333333333334</v>
      </c>
      <c r="H14" s="189" t="str">
        <f t="shared" si="1"/>
        <v/>
      </c>
    </row>
    <row r="15" spans="1:8" ht="15">
      <c r="A15" s="163">
        <v>11</v>
      </c>
      <c r="B15" s="38" t="s">
        <v>150</v>
      </c>
      <c r="C15" s="38" t="s">
        <v>151</v>
      </c>
      <c r="D15" s="163">
        <v>8</v>
      </c>
      <c r="E15" s="163">
        <v>11</v>
      </c>
      <c r="F15" s="163">
        <v>10</v>
      </c>
      <c r="G15" s="179">
        <f t="shared" si="0"/>
        <v>9.6666666666666661</v>
      </c>
      <c r="H15" s="189" t="str">
        <f t="shared" si="1"/>
        <v/>
      </c>
    </row>
    <row r="16" spans="1:8" ht="15">
      <c r="A16" s="163">
        <v>12</v>
      </c>
      <c r="B16" s="38" t="s">
        <v>152</v>
      </c>
      <c r="C16" s="38" t="s">
        <v>153</v>
      </c>
      <c r="D16" s="163">
        <v>10</v>
      </c>
      <c r="E16" s="163">
        <v>11</v>
      </c>
      <c r="F16" s="163">
        <v>20</v>
      </c>
      <c r="G16" s="179">
        <f t="shared" si="0"/>
        <v>13.666666666666666</v>
      </c>
      <c r="H16" s="189" t="str">
        <f t="shared" si="1"/>
        <v/>
      </c>
    </row>
    <row r="17" spans="1:8" ht="15">
      <c r="A17" s="163">
        <v>13</v>
      </c>
      <c r="B17" s="38" t="s">
        <v>154</v>
      </c>
      <c r="C17" s="38" t="s">
        <v>155</v>
      </c>
      <c r="D17" s="163">
        <v>12</v>
      </c>
      <c r="E17" s="163">
        <v>13</v>
      </c>
      <c r="F17" s="163">
        <v>11</v>
      </c>
      <c r="G17" s="179">
        <f t="shared" si="0"/>
        <v>12</v>
      </c>
      <c r="H17" s="189" t="str">
        <f t="shared" si="1"/>
        <v/>
      </c>
    </row>
    <row r="18" spans="1:8" ht="15">
      <c r="A18" s="163">
        <v>14</v>
      </c>
      <c r="B18" s="38" t="s">
        <v>156</v>
      </c>
      <c r="C18" s="38" t="s">
        <v>157</v>
      </c>
      <c r="D18" s="163">
        <v>15</v>
      </c>
      <c r="E18" s="163">
        <v>4</v>
      </c>
      <c r="F18" s="163">
        <v>5</v>
      </c>
      <c r="G18" s="179">
        <f t="shared" si="0"/>
        <v>8</v>
      </c>
      <c r="H18" s="189" t="str">
        <f t="shared" si="1"/>
        <v/>
      </c>
    </row>
    <row r="19" spans="1:8" ht="15">
      <c r="A19" s="163">
        <v>15</v>
      </c>
      <c r="B19" s="38" t="s">
        <v>158</v>
      </c>
      <c r="C19" s="38" t="s">
        <v>159</v>
      </c>
      <c r="D19" s="163">
        <v>20</v>
      </c>
      <c r="E19" s="163">
        <v>19</v>
      </c>
      <c r="F19" s="163">
        <v>20</v>
      </c>
      <c r="G19" s="179">
        <f t="shared" si="0"/>
        <v>19.666666666666668</v>
      </c>
      <c r="H19" s="189" t="str">
        <f t="shared" si="1"/>
        <v>ΑΡΙΣΤΗ ΕΠΙΔΟΣΗ</v>
      </c>
    </row>
    <row r="20" spans="1:8" ht="15">
      <c r="A20" s="163">
        <v>16</v>
      </c>
      <c r="B20" s="38" t="s">
        <v>160</v>
      </c>
      <c r="C20" s="38" t="s">
        <v>161</v>
      </c>
      <c r="D20" s="163">
        <v>15</v>
      </c>
      <c r="E20" s="163">
        <v>8</v>
      </c>
      <c r="F20" s="163">
        <v>9</v>
      </c>
      <c r="G20" s="179">
        <f t="shared" si="0"/>
        <v>10.666666666666666</v>
      </c>
      <c r="H20" s="189" t="str">
        <f t="shared" si="1"/>
        <v/>
      </c>
    </row>
    <row r="21" spans="1:8" ht="15">
      <c r="A21" s="163">
        <v>17</v>
      </c>
      <c r="B21" s="38" t="s">
        <v>162</v>
      </c>
      <c r="C21" s="38" t="s">
        <v>163</v>
      </c>
      <c r="D21" s="163">
        <v>20</v>
      </c>
      <c r="E21" s="163">
        <v>10</v>
      </c>
      <c r="F21" s="163">
        <v>11</v>
      </c>
      <c r="G21" s="179">
        <f t="shared" si="0"/>
        <v>13.666666666666666</v>
      </c>
      <c r="H21" s="189" t="str">
        <f t="shared" si="1"/>
        <v/>
      </c>
    </row>
    <row r="22" spans="1:8" ht="15">
      <c r="A22" s="163">
        <v>18</v>
      </c>
      <c r="B22" s="38" t="s">
        <v>164</v>
      </c>
      <c r="C22" s="38" t="s">
        <v>165</v>
      </c>
      <c r="D22" s="163">
        <v>12</v>
      </c>
      <c r="E22" s="163">
        <v>12</v>
      </c>
      <c r="F22" s="163">
        <v>13</v>
      </c>
      <c r="G22" s="179">
        <f t="shared" si="0"/>
        <v>12.333333333333334</v>
      </c>
      <c r="H22" s="189" t="str">
        <f t="shared" si="1"/>
        <v/>
      </c>
    </row>
    <row r="23" spans="1:8" ht="13.5" thickBot="1">
      <c r="E23" s="163"/>
      <c r="F23" s="163"/>
    </row>
    <row r="24" spans="1:8" ht="45.75" customHeight="1" thickBot="1">
      <c r="A24" s="166"/>
      <c r="C24" s="186" t="s">
        <v>166</v>
      </c>
      <c r="D24" s="190">
        <f>AVERAGE(D5:D22)</f>
        <v>14.333333333333334</v>
      </c>
      <c r="E24" s="190">
        <f>AVERAGE(E5:E22)</f>
        <v>10.277777777777779</v>
      </c>
      <c r="F24" s="190">
        <f>AVERAGE(F5:F22)</f>
        <v>12.888888888888889</v>
      </c>
    </row>
    <row r="25" spans="1:8" ht="36" customHeight="1" thickBot="1">
      <c r="C25" s="186" t="s">
        <v>167</v>
      </c>
      <c r="D25" s="191">
        <f>MAX(D5:D22)</f>
        <v>20</v>
      </c>
      <c r="E25" s="191">
        <f>MAX(E5:E22)</f>
        <v>19</v>
      </c>
      <c r="F25" s="191">
        <f>MAX(F5:F22)</f>
        <v>20</v>
      </c>
    </row>
    <row r="26" spans="1:8" ht="35.25" customHeight="1" thickBot="1">
      <c r="C26" s="186" t="s">
        <v>168</v>
      </c>
      <c r="D26" s="191">
        <f>MIN(D5:D22)</f>
        <v>6</v>
      </c>
      <c r="E26" s="191">
        <f>MIN(E5:E22)</f>
        <v>2</v>
      </c>
      <c r="F26" s="191">
        <f>MIN(F5:F22)</f>
        <v>5</v>
      </c>
    </row>
  </sheetData>
  <sheetProtection sheet="1" objects="1" scenarios="1"/>
  <phoneticPr fontId="29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9"/>
  <sheetViews>
    <sheetView workbookViewId="0"/>
  </sheetViews>
  <sheetFormatPr defaultRowHeight="12.75"/>
  <cols>
    <col min="1" max="1" width="25" customWidth="1"/>
    <col min="2" max="2" width="10.140625" customWidth="1"/>
    <col min="3" max="3" width="11.28515625" customWidth="1"/>
    <col min="4" max="4" width="22" customWidth="1"/>
  </cols>
  <sheetData>
    <row r="1" spans="1:6" ht="15.75">
      <c r="A1" s="45" t="s">
        <v>55</v>
      </c>
    </row>
    <row r="2" spans="1:6" ht="45.75" customHeight="1" thickBot="1">
      <c r="A2" s="2"/>
      <c r="B2" s="3" t="s">
        <v>13</v>
      </c>
      <c r="C2" s="3" t="s">
        <v>14</v>
      </c>
      <c r="D2" s="3" t="s">
        <v>54</v>
      </c>
    </row>
    <row r="3" spans="1:6" ht="15.75" thickBot="1">
      <c r="A3" s="44" t="s">
        <v>15</v>
      </c>
      <c r="B3" s="5">
        <v>4</v>
      </c>
      <c r="C3" s="5">
        <v>3</v>
      </c>
      <c r="D3" s="16"/>
    </row>
    <row r="4" spans="1:6" ht="15.75" thickBot="1">
      <c r="A4" s="44" t="s">
        <v>16</v>
      </c>
      <c r="B4" s="5">
        <v>5</v>
      </c>
      <c r="C4" s="5">
        <v>6</v>
      </c>
      <c r="D4" s="16"/>
    </row>
    <row r="5" spans="1:6" ht="15.75" thickBot="1">
      <c r="A5" s="44" t="s">
        <v>17</v>
      </c>
      <c r="B5" s="5">
        <v>6</v>
      </c>
      <c r="C5" s="5">
        <v>7</v>
      </c>
      <c r="D5" s="16"/>
    </row>
    <row r="6" spans="1:6" ht="15" thickBot="1">
      <c r="A6" s="2"/>
      <c r="B6" s="2"/>
      <c r="C6" s="2"/>
      <c r="D6" s="6"/>
    </row>
    <row r="7" spans="1:6" ht="15.75" thickBot="1">
      <c r="A7" s="4" t="s">
        <v>11</v>
      </c>
      <c r="B7" s="16"/>
      <c r="C7" s="16"/>
    </row>
    <row r="8" spans="1:6" ht="18" customHeight="1" thickBot="1">
      <c r="A8" s="3"/>
      <c r="B8" s="2"/>
      <c r="C8" s="2"/>
      <c r="D8" s="2"/>
    </row>
    <row r="9" spans="1:6" ht="36" customHeight="1" thickBot="1">
      <c r="A9" s="3" t="s">
        <v>18</v>
      </c>
      <c r="B9" s="16"/>
      <c r="C9" s="16"/>
      <c r="F9" s="7"/>
    </row>
  </sheetData>
  <phoneticPr fontId="0" type="noConversion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orientation="portrait" horizontalDpi="300" verticalDpi="0" copies="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G2" sqref="G2"/>
    </sheetView>
  </sheetViews>
  <sheetFormatPr defaultRowHeight="12.75"/>
  <cols>
    <col min="1" max="1" width="25" style="25" customWidth="1"/>
    <col min="2" max="2" width="10.140625" style="25" customWidth="1"/>
    <col min="3" max="3" width="11.28515625" style="25" customWidth="1"/>
    <col min="4" max="4" width="22" style="25" customWidth="1"/>
    <col min="5" max="16384" width="9.140625" style="25"/>
  </cols>
  <sheetData>
    <row r="1" spans="1:6" ht="31.5" customHeight="1" thickTop="1" thickBot="1">
      <c r="A1" s="202" t="s">
        <v>55</v>
      </c>
      <c r="B1" s="203"/>
      <c r="C1" s="203"/>
      <c r="D1" s="204"/>
    </row>
    <row r="2" spans="1:6" ht="129" customHeight="1" thickTop="1" thickBot="1">
      <c r="A2" s="46"/>
      <c r="B2" s="47" t="s">
        <v>13</v>
      </c>
      <c r="C2" s="47" t="s">
        <v>14</v>
      </c>
      <c r="D2" s="48" t="s">
        <v>54</v>
      </c>
    </row>
    <row r="3" spans="1:6" ht="15" thickBot="1">
      <c r="A3" s="49" t="s">
        <v>15</v>
      </c>
      <c r="B3" s="50">
        <v>4</v>
      </c>
      <c r="C3" s="51">
        <v>3</v>
      </c>
      <c r="D3" s="52">
        <f>SUM(B3:C3)/SUM(B$7:C$7)</f>
        <v>0.22580645161290322</v>
      </c>
    </row>
    <row r="4" spans="1:6" ht="15" thickBot="1">
      <c r="A4" s="49" t="s">
        <v>16</v>
      </c>
      <c r="B4" s="21">
        <v>5</v>
      </c>
      <c r="C4" s="53">
        <v>6</v>
      </c>
      <c r="D4" s="52">
        <f>SUM(B4:C4)/SUM(B$7:C$7)</f>
        <v>0.35483870967741937</v>
      </c>
    </row>
    <row r="5" spans="1:6" ht="15" thickBot="1">
      <c r="A5" s="49" t="s">
        <v>17</v>
      </c>
      <c r="B5" s="21">
        <v>6</v>
      </c>
      <c r="C5" s="53">
        <v>7</v>
      </c>
      <c r="D5" s="52">
        <f>SUM(B5:C5)/SUM(B$7:C$7)</f>
        <v>0.41935483870967744</v>
      </c>
    </row>
    <row r="6" spans="1:6" ht="15" thickBot="1">
      <c r="A6" s="46"/>
      <c r="B6" s="46"/>
      <c r="C6" s="46"/>
      <c r="D6" s="54"/>
    </row>
    <row r="7" spans="1:6" ht="16.5" thickBot="1">
      <c r="A7" s="55" t="s">
        <v>11</v>
      </c>
      <c r="B7" s="56">
        <f>SUM(B3:B5)</f>
        <v>15</v>
      </c>
      <c r="C7" s="56">
        <f>SUM(C3:C5)</f>
        <v>16</v>
      </c>
      <c r="D7" s="37"/>
    </row>
    <row r="8" spans="1:6" ht="18" customHeight="1" thickBot="1">
      <c r="A8" s="57"/>
      <c r="B8" s="46"/>
      <c r="C8" s="46"/>
      <c r="D8" s="46"/>
    </row>
    <row r="9" spans="1:6" ht="42.75" customHeight="1" thickBot="1">
      <c r="A9" s="55" t="s">
        <v>18</v>
      </c>
      <c r="B9" s="58">
        <f>B7/SUM($B7:$C7)</f>
        <v>0.4838709677419355</v>
      </c>
      <c r="C9" s="58">
        <f>C7/SUM($B7:$C7)</f>
        <v>0.5161290322580645</v>
      </c>
      <c r="F9" s="59"/>
    </row>
  </sheetData>
  <sheetProtection password="CF4E" sheet="1" objects="1"/>
  <mergeCells count="1">
    <mergeCell ref="A1:D1"/>
  </mergeCells>
  <phoneticPr fontId="0" type="noConversion"/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orientation="portrait" horizontalDpi="300" verticalDpi="0" copies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3"/>
  <sheetViews>
    <sheetView workbookViewId="0">
      <selection activeCell="E13" sqref="E13"/>
    </sheetView>
  </sheetViews>
  <sheetFormatPr defaultRowHeight="12.75"/>
  <cols>
    <col min="1" max="1" width="12.28515625" customWidth="1"/>
    <col min="2" max="2" width="19.85546875" customWidth="1"/>
    <col min="3" max="3" width="18.28515625" customWidth="1"/>
    <col min="4" max="4" width="21.140625" customWidth="1"/>
    <col min="5" max="5" width="15.5703125" customWidth="1"/>
  </cols>
  <sheetData>
    <row r="1" spans="1:8">
      <c r="A1" t="s">
        <v>0</v>
      </c>
    </row>
    <row r="3" spans="1:8" ht="38.25">
      <c r="B3" s="15" t="s">
        <v>38</v>
      </c>
      <c r="C3" s="15"/>
      <c r="D3" s="15" t="s">
        <v>12</v>
      </c>
    </row>
    <row r="4" spans="1:8" ht="15.75">
      <c r="B4" s="17">
        <v>0.05</v>
      </c>
      <c r="C4" s="18"/>
      <c r="D4" s="17">
        <v>0.1</v>
      </c>
    </row>
    <row r="6" spans="1:8" ht="44.25" customHeight="1">
      <c r="A6" t="s">
        <v>1</v>
      </c>
      <c r="B6" t="s">
        <v>2</v>
      </c>
      <c r="C6" t="s">
        <v>3</v>
      </c>
      <c r="D6" t="s">
        <v>4</v>
      </c>
      <c r="E6" t="s">
        <v>5</v>
      </c>
    </row>
    <row r="7" spans="1:8">
      <c r="A7" t="s">
        <v>6</v>
      </c>
      <c r="B7">
        <v>10000000</v>
      </c>
      <c r="C7">
        <v>9800000</v>
      </c>
    </row>
    <row r="8" spans="1:8">
      <c r="A8" t="s">
        <v>7</v>
      </c>
      <c r="B8">
        <v>15000000</v>
      </c>
      <c r="C8">
        <v>17000000</v>
      </c>
    </row>
    <row r="9" spans="1:8">
      <c r="A9" t="s">
        <v>8</v>
      </c>
      <c r="B9">
        <v>10000000</v>
      </c>
      <c r="C9">
        <v>10500000</v>
      </c>
    </row>
    <row r="10" spans="1:8">
      <c r="A10" t="s">
        <v>9</v>
      </c>
      <c r="B10">
        <v>12000000</v>
      </c>
      <c r="C10">
        <v>7000000</v>
      </c>
    </row>
    <row r="11" spans="1:8">
      <c r="A11" t="s">
        <v>10</v>
      </c>
      <c r="B11">
        <v>10000000</v>
      </c>
      <c r="C11">
        <v>10100000</v>
      </c>
    </row>
    <row r="12" spans="1:8">
      <c r="H12" s="1"/>
    </row>
    <row r="13" spans="1:8">
      <c r="A13" t="s">
        <v>11</v>
      </c>
      <c r="H13" s="1"/>
    </row>
  </sheetData>
  <phoneticPr fontId="0" type="noConversion"/>
  <printOptions horizontalCentered="1" verticalCentered="1" headings="1"/>
  <pageMargins left="0.74803149606299213" right="0.74803149606299213" top="0.98425196850393704" bottom="0.98425196850393704" header="0.51181102362204722" footer="0.51181102362204722"/>
  <pageSetup paperSize="9" scale="87" orientation="landscape" horizontalDpi="300" verticalDpi="0" copies="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4"/>
  <sheetViews>
    <sheetView workbookViewId="0">
      <selection activeCell="D11" sqref="D11"/>
    </sheetView>
  </sheetViews>
  <sheetFormatPr defaultRowHeight="12.75"/>
  <cols>
    <col min="1" max="1" width="12.28515625" customWidth="1"/>
    <col min="2" max="2" width="19.85546875" customWidth="1"/>
    <col min="3" max="3" width="18.28515625" customWidth="1"/>
    <col min="4" max="4" width="21.140625" customWidth="1"/>
    <col min="5" max="5" width="15.5703125" customWidth="1"/>
  </cols>
  <sheetData>
    <row r="1" spans="1:8" ht="16.5" thickBot="1">
      <c r="A1" s="205" t="s">
        <v>0</v>
      </c>
      <c r="B1" s="206"/>
      <c r="C1" s="206"/>
      <c r="D1" s="206"/>
      <c r="E1" s="207"/>
    </row>
    <row r="3" spans="1:8" ht="38.25">
      <c r="B3" s="15" t="s">
        <v>38</v>
      </c>
      <c r="C3" s="15"/>
      <c r="D3" s="15" t="s">
        <v>39</v>
      </c>
      <c r="E3" s="15"/>
    </row>
    <row r="4" spans="1:8" ht="15.75">
      <c r="B4" s="17">
        <v>0.05</v>
      </c>
      <c r="C4" s="18"/>
      <c r="D4" s="17">
        <v>0.1</v>
      </c>
    </row>
    <row r="6" spans="1:8" ht="44.25" customHeight="1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</row>
    <row r="7" spans="1:8">
      <c r="A7" s="19" t="s">
        <v>6</v>
      </c>
      <c r="B7" s="22">
        <v>10000000</v>
      </c>
      <c r="C7" s="22">
        <v>9800000</v>
      </c>
      <c r="D7" s="23" t="str">
        <f>IF(C7-B7&lt;0,"ΑΠΕΤΥΧΕ","ΠΕΤΥΧΕ")</f>
        <v>ΑΠΕΤΥΧΕ</v>
      </c>
      <c r="E7" s="24">
        <f>IF(D7="ΑΠΕΤΥΧΕ",C7*B$4,C7*D$4)</f>
        <v>490000</v>
      </c>
    </row>
    <row r="8" spans="1:8">
      <c r="A8" s="19" t="s">
        <v>7</v>
      </c>
      <c r="B8" s="22">
        <v>15000000</v>
      </c>
      <c r="C8" s="22">
        <v>17000000</v>
      </c>
      <c r="D8" s="23" t="str">
        <f>IF(C8-B8&lt;0,"ΑΠΕΤΥΧΕ","ΠΕΤΥΧΕ")</f>
        <v>ΠΕΤΥΧΕ</v>
      </c>
      <c r="E8" s="24">
        <f>IF(D8="ΑΠΕΤΥΧΕ",C8*B$4,C8*D$4)</f>
        <v>1700000</v>
      </c>
    </row>
    <row r="9" spans="1:8">
      <c r="A9" s="19" t="s">
        <v>8</v>
      </c>
      <c r="B9" s="22">
        <v>10000000</v>
      </c>
      <c r="C9" s="22">
        <v>10500000</v>
      </c>
      <c r="D9" s="23" t="str">
        <f>IF(C9-B9&lt;0,"ΑΠΕΤΥΧΕ","ΠΕΤΥΧΕ")</f>
        <v>ΠΕΤΥΧΕ</v>
      </c>
      <c r="E9" s="24">
        <f>IF(D9="ΑΠΕΤΥΧΕ",C9*B$4,C9*D$4)</f>
        <v>1050000</v>
      </c>
    </row>
    <row r="10" spans="1:8">
      <c r="A10" s="19" t="s">
        <v>9</v>
      </c>
      <c r="B10" s="22">
        <v>12000000</v>
      </c>
      <c r="C10" s="22">
        <v>7000000</v>
      </c>
      <c r="D10" s="23" t="str">
        <f>IF(C10-B10&lt;0,"ΑΠΕΤΥΧΕ","ΠΕΤΥΧΕ")</f>
        <v>ΑΠΕΤΥΧΕ</v>
      </c>
      <c r="E10" s="24">
        <f>IF(D10="ΑΠΕΤΥΧΕ",C10*B$4,C10*D$4)</f>
        <v>350000</v>
      </c>
    </row>
    <row r="11" spans="1:8">
      <c r="A11" s="19" t="s">
        <v>10</v>
      </c>
      <c r="B11" s="22">
        <v>10000000</v>
      </c>
      <c r="C11" s="22">
        <v>10100000</v>
      </c>
      <c r="D11" s="23" t="str">
        <f>IF(C11-B11&lt;0,"ΑΠΕΤΥΧΕ","ΠΕΤΥΧΕ")</f>
        <v>ΠΕΤΥΧΕ</v>
      </c>
      <c r="E11" s="24">
        <f>IF(D11="ΑΠΕΤΥΧΕ",C11*B$4,C11*D$4)</f>
        <v>1010000</v>
      </c>
    </row>
    <row r="12" spans="1:8">
      <c r="B12" s="25"/>
      <c r="C12" s="25"/>
      <c r="D12" s="25"/>
      <c r="E12" s="25"/>
      <c r="H12" s="1"/>
    </row>
    <row r="13" spans="1:8" ht="15.75" thickBot="1">
      <c r="A13" s="20" t="s">
        <v>11</v>
      </c>
      <c r="B13" s="25"/>
      <c r="C13" s="26">
        <f>SUM(C7:C11)</f>
        <v>54400000</v>
      </c>
      <c r="D13" s="27"/>
      <c r="E13" s="26">
        <f>SUM(E7:E11)</f>
        <v>4600000</v>
      </c>
      <c r="H13" s="1"/>
    </row>
    <row r="14" spans="1:8" ht="13.5" thickTop="1">
      <c r="B14" s="25"/>
      <c r="C14" s="25"/>
      <c r="D14" s="25"/>
      <c r="E14" s="25"/>
    </row>
  </sheetData>
  <sheetProtection password="CF4E" sheet="1" objects="1"/>
  <mergeCells count="1">
    <mergeCell ref="A1:E1"/>
  </mergeCells>
  <phoneticPr fontId="0" type="noConversion"/>
  <printOptions horizontalCentered="1" verticalCentered="1" headings="1"/>
  <pageMargins left="0.74803149606299213" right="0.74803149606299213" top="0.98425196850393704" bottom="0.98425196850393704" header="0.51181102362204722" footer="0.51181102362204722"/>
  <pageSetup paperSize="9" scale="87" orientation="landscape" horizontalDpi="300" verticalDpi="0" copies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0"/>
  <sheetViews>
    <sheetView workbookViewId="0">
      <selection activeCell="G8" sqref="G8"/>
    </sheetView>
  </sheetViews>
  <sheetFormatPr defaultRowHeight="12.75"/>
  <cols>
    <col min="1" max="1" width="11.28515625" customWidth="1"/>
    <col min="2" max="2" width="16.42578125" customWidth="1"/>
    <col min="3" max="3" width="12.28515625" customWidth="1"/>
    <col min="4" max="4" width="19.5703125" customWidth="1"/>
    <col min="5" max="5" width="19.140625" customWidth="1"/>
    <col min="6" max="6" width="14.28515625" customWidth="1"/>
    <col min="7" max="7" width="14.42578125" customWidth="1"/>
    <col min="8" max="8" width="13.85546875" customWidth="1"/>
  </cols>
  <sheetData>
    <row r="1" spans="1:4">
      <c r="A1" t="s">
        <v>31</v>
      </c>
    </row>
    <row r="2" spans="1:4" ht="49.5" customHeight="1">
      <c r="B2" t="s">
        <v>32</v>
      </c>
      <c r="C2" t="s">
        <v>33</v>
      </c>
      <c r="D2" t="s">
        <v>34</v>
      </c>
    </row>
    <row r="3" spans="1:4">
      <c r="A3" t="s">
        <v>35</v>
      </c>
      <c r="B3">
        <v>100000</v>
      </c>
    </row>
    <row r="4" spans="1:4">
      <c r="A4" t="s">
        <v>36</v>
      </c>
      <c r="B4">
        <v>50000</v>
      </c>
    </row>
    <row r="5" spans="1:4">
      <c r="A5" t="s">
        <v>46</v>
      </c>
      <c r="B5">
        <v>1000000</v>
      </c>
    </row>
    <row r="6" spans="1:4">
      <c r="A6" t="s">
        <v>47</v>
      </c>
      <c r="B6">
        <v>2000000</v>
      </c>
    </row>
    <row r="7" spans="1:4">
      <c r="A7" t="s">
        <v>48</v>
      </c>
      <c r="B7">
        <v>35000</v>
      </c>
    </row>
    <row r="8" spans="1:4">
      <c r="A8" t="s">
        <v>49</v>
      </c>
      <c r="B8">
        <v>3000000</v>
      </c>
    </row>
    <row r="10" spans="1:4">
      <c r="A10" t="s">
        <v>37</v>
      </c>
    </row>
  </sheetData>
  <phoneticPr fontId="0" type="noConversion"/>
  <printOptions horizontalCentered="1" verticalCentered="1" headings="1"/>
  <pageMargins left="0.74803149606299213" right="0.74803149606299213" top="0.98425196850393704" bottom="0.98425196850393704" header="0.51181102362204722" footer="0.51181102362204722"/>
  <pageSetup paperSize="9" orientation="landscape" horizontalDpi="300" verticalDpi="0" copies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8"/>
  <sheetViews>
    <sheetView workbookViewId="0">
      <selection activeCell="D4" sqref="D4"/>
    </sheetView>
  </sheetViews>
  <sheetFormatPr defaultRowHeight="12.75"/>
  <cols>
    <col min="1" max="1" width="11.28515625" customWidth="1"/>
    <col min="2" max="2" width="16.42578125" customWidth="1"/>
    <col min="3" max="3" width="12.28515625" customWidth="1"/>
    <col min="4" max="4" width="19.5703125" customWidth="1"/>
    <col min="5" max="5" width="19.140625" customWidth="1"/>
    <col min="6" max="6" width="14.28515625" customWidth="1"/>
    <col min="7" max="7" width="14.42578125" customWidth="1"/>
    <col min="8" max="8" width="13.85546875" customWidth="1"/>
  </cols>
  <sheetData>
    <row r="1" spans="1:4" ht="18.75" thickBot="1">
      <c r="A1" s="208" t="s">
        <v>31</v>
      </c>
      <c r="B1" s="209"/>
      <c r="C1" s="209"/>
      <c r="D1" s="209"/>
    </row>
    <row r="2" spans="1:4" ht="49.5" customHeight="1">
      <c r="A2" s="25"/>
      <c r="B2" s="39" t="s">
        <v>32</v>
      </c>
      <c r="C2" s="39" t="s">
        <v>33</v>
      </c>
      <c r="D2" s="39" t="s">
        <v>34</v>
      </c>
    </row>
    <row r="3" spans="1:4">
      <c r="A3" s="33" t="s">
        <v>35</v>
      </c>
      <c r="B3" s="34">
        <v>10000</v>
      </c>
      <c r="C3" s="35">
        <f t="shared" ref="C3:C8" si="0">B3/B$10</f>
        <v>1.8957345971563982E-3</v>
      </c>
      <c r="D3" s="38" t="str">
        <f t="shared" ref="D3:D8" si="1">IF(C3&lt;3%,"ΜΗ ΕΚΠΡΟΣΩΠΗΣΗ","")</f>
        <v>ΜΗ ΕΚΠΡΟΣΩΠΗΣΗ</v>
      </c>
    </row>
    <row r="4" spans="1:4">
      <c r="A4" s="33" t="s">
        <v>36</v>
      </c>
      <c r="B4" s="34">
        <v>30000</v>
      </c>
      <c r="C4" s="35">
        <f t="shared" si="0"/>
        <v>5.6872037914691941E-3</v>
      </c>
      <c r="D4" s="38" t="str">
        <f t="shared" si="1"/>
        <v>ΜΗ ΕΚΠΡΟΣΩΠΗΣΗ</v>
      </c>
    </row>
    <row r="5" spans="1:4">
      <c r="A5" s="33" t="s">
        <v>46</v>
      </c>
      <c r="B5" s="34">
        <v>200000</v>
      </c>
      <c r="C5" s="35">
        <f t="shared" si="0"/>
        <v>3.7914691943127965E-2</v>
      </c>
      <c r="D5" s="38" t="str">
        <f t="shared" si="1"/>
        <v/>
      </c>
    </row>
    <row r="6" spans="1:4">
      <c r="A6" s="33" t="s">
        <v>47</v>
      </c>
      <c r="B6" s="34">
        <v>2000000</v>
      </c>
      <c r="C6" s="35">
        <f t="shared" si="0"/>
        <v>0.37914691943127959</v>
      </c>
      <c r="D6" s="38" t="str">
        <f t="shared" si="1"/>
        <v/>
      </c>
    </row>
    <row r="7" spans="1:4">
      <c r="A7" s="33" t="s">
        <v>48</v>
      </c>
      <c r="B7" s="34">
        <v>35000</v>
      </c>
      <c r="C7" s="35">
        <f t="shared" si="0"/>
        <v>6.6350710900473934E-3</v>
      </c>
      <c r="D7" s="38" t="str">
        <f t="shared" si="1"/>
        <v>ΜΗ ΕΚΠΡΟΣΩΠΗΣΗ</v>
      </c>
    </row>
    <row r="8" spans="1:4">
      <c r="A8" s="33" t="s">
        <v>49</v>
      </c>
      <c r="B8" s="34">
        <v>3000000</v>
      </c>
      <c r="C8" s="35">
        <f t="shared" si="0"/>
        <v>0.56872037914691942</v>
      </c>
      <c r="D8" s="38" t="str">
        <f t="shared" si="1"/>
        <v/>
      </c>
    </row>
    <row r="9" spans="1:4">
      <c r="A9" s="25"/>
      <c r="B9" s="25"/>
      <c r="C9" s="25"/>
      <c r="D9" s="25"/>
    </row>
    <row r="10" spans="1:4" ht="15">
      <c r="A10" s="36" t="s">
        <v>37</v>
      </c>
      <c r="B10" s="34">
        <f>SUM(B3:B8)</f>
        <v>5275000</v>
      </c>
      <c r="C10" s="37"/>
      <c r="D10" s="25"/>
    </row>
    <row r="11" spans="1:4">
      <c r="A11" s="25"/>
      <c r="B11" s="25"/>
      <c r="C11" s="25"/>
      <c r="D11" s="25"/>
    </row>
    <row r="12" spans="1:4">
      <c r="A12" s="25"/>
      <c r="B12" s="25"/>
      <c r="C12" s="25"/>
      <c r="D12" s="25"/>
    </row>
    <row r="13" spans="1:4">
      <c r="A13" s="25"/>
      <c r="B13" s="25"/>
      <c r="C13" s="25"/>
      <c r="D13" s="25"/>
    </row>
    <row r="14" spans="1:4">
      <c r="A14" s="25"/>
      <c r="B14" s="25"/>
      <c r="C14" s="25"/>
      <c r="D14" s="25"/>
    </row>
    <row r="15" spans="1:4">
      <c r="A15" s="25"/>
      <c r="B15" s="25"/>
      <c r="C15" s="25"/>
      <c r="D15" s="25"/>
    </row>
    <row r="16" spans="1:4">
      <c r="A16" s="25"/>
      <c r="B16" s="25"/>
      <c r="C16" s="25"/>
      <c r="D16" s="25"/>
    </row>
    <row r="17" spans="1:4">
      <c r="A17" s="25"/>
      <c r="B17" s="25"/>
      <c r="C17" s="25"/>
      <c r="D17" s="25"/>
    </row>
    <row r="18" spans="1:4">
      <c r="A18" s="25"/>
      <c r="B18" s="25"/>
      <c r="C18" s="25"/>
      <c r="D18" s="25"/>
    </row>
  </sheetData>
  <sheetProtection password="CF4E" sheet="1" objects="1"/>
  <mergeCells count="1">
    <mergeCell ref="A1:D1"/>
  </mergeCells>
  <phoneticPr fontId="0" type="noConversion"/>
  <printOptions horizontalCentered="1" verticalCentered="1" headings="1"/>
  <pageMargins left="0.56000000000000005" right="0.56000000000000005" top="0.98425196850393704" bottom="0.98425196850393704" header="0.51181102362204722" footer="0.51181102362204722"/>
  <pageSetup paperSize="9" orientation="portrait" horizontalDpi="300" verticalDpi="0" copies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2"/>
  <sheetViews>
    <sheetView zoomScale="75" workbookViewId="0">
      <selection activeCell="F18" sqref="F18"/>
    </sheetView>
  </sheetViews>
  <sheetFormatPr defaultRowHeight="12.75"/>
  <cols>
    <col min="1" max="1" width="13.5703125" style="116" customWidth="1"/>
    <col min="2" max="2" width="13.28515625" style="116" bestFit="1" customWidth="1"/>
    <col min="3" max="4" width="14" style="116" bestFit="1" customWidth="1"/>
    <col min="5" max="5" width="13.85546875" style="116" bestFit="1" customWidth="1"/>
    <col min="6" max="6" width="13.5703125" style="116" bestFit="1" customWidth="1"/>
    <col min="7" max="7" width="12.7109375" style="116" customWidth="1"/>
    <col min="8" max="8" width="1.42578125" style="116" customWidth="1"/>
    <col min="9" max="9" width="15.28515625" style="116" customWidth="1"/>
    <col min="10" max="10" width="18.7109375" style="116" customWidth="1"/>
    <col min="11" max="11" width="15.7109375" style="116" customWidth="1"/>
    <col min="12" max="16384" width="9.140625" style="116"/>
  </cols>
  <sheetData>
    <row r="1" spans="1:11" ht="45.75" customHeight="1" thickBot="1">
      <c r="B1" s="210" t="s">
        <v>79</v>
      </c>
      <c r="C1" s="211"/>
      <c r="D1" s="211"/>
      <c r="E1" s="211"/>
      <c r="F1" s="211"/>
      <c r="G1" s="212"/>
    </row>
    <row r="3" spans="1:11" ht="118.5" customHeight="1">
      <c r="B3" s="117">
        <v>1990</v>
      </c>
      <c r="C3" s="117">
        <v>1992</v>
      </c>
      <c r="D3" s="117">
        <v>1994</v>
      </c>
      <c r="E3" s="117">
        <v>1996</v>
      </c>
      <c r="F3" s="117">
        <v>1998</v>
      </c>
      <c r="G3" s="117">
        <v>2000</v>
      </c>
      <c r="H3" s="118"/>
      <c r="I3" s="119" t="s">
        <v>80</v>
      </c>
      <c r="J3" s="119" t="s">
        <v>81</v>
      </c>
      <c r="K3" s="118"/>
    </row>
    <row r="4" spans="1:11" ht="17.25" customHeight="1"/>
    <row r="5" spans="1:11" ht="24" customHeight="1">
      <c r="A5" s="120" t="s">
        <v>82</v>
      </c>
      <c r="B5" s="121">
        <v>500</v>
      </c>
      <c r="C5" s="121">
        <v>490</v>
      </c>
      <c r="D5" s="121">
        <v>480</v>
      </c>
      <c r="E5" s="121">
        <v>470</v>
      </c>
      <c r="F5" s="121">
        <v>460</v>
      </c>
      <c r="G5" s="121">
        <v>450</v>
      </c>
      <c r="H5" s="122"/>
    </row>
    <row r="6" spans="1:11" ht="15">
      <c r="A6" s="120" t="s">
        <v>83</v>
      </c>
      <c r="B6" s="121">
        <v>800</v>
      </c>
      <c r="C6" s="121">
        <v>900</v>
      </c>
      <c r="D6" s="121">
        <v>1000</v>
      </c>
      <c r="E6" s="121">
        <v>1100</v>
      </c>
      <c r="F6" s="121">
        <v>1200</v>
      </c>
      <c r="G6" s="121">
        <v>1300</v>
      </c>
      <c r="H6" s="122"/>
    </row>
    <row r="7" spans="1:11" ht="15">
      <c r="A7" s="120" t="s">
        <v>84</v>
      </c>
      <c r="B7" s="121">
        <v>2700</v>
      </c>
      <c r="C7" s="121">
        <v>2800</v>
      </c>
      <c r="D7" s="121">
        <v>2900</v>
      </c>
      <c r="E7" s="121">
        <v>3000</v>
      </c>
      <c r="F7" s="121">
        <v>3100</v>
      </c>
      <c r="G7" s="121">
        <v>3200</v>
      </c>
      <c r="H7" s="122"/>
    </row>
    <row r="8" spans="1:11" ht="15">
      <c r="A8" s="120" t="s">
        <v>85</v>
      </c>
      <c r="B8" s="121">
        <v>600</v>
      </c>
      <c r="C8" s="121">
        <v>600</v>
      </c>
      <c r="D8" s="121">
        <v>600</v>
      </c>
      <c r="E8" s="121">
        <v>600</v>
      </c>
      <c r="F8" s="121">
        <v>600</v>
      </c>
      <c r="G8" s="121">
        <v>600</v>
      </c>
      <c r="H8" s="122"/>
    </row>
    <row r="9" spans="1:11" ht="15">
      <c r="A9" s="120" t="s">
        <v>86</v>
      </c>
      <c r="B9" s="121">
        <v>13</v>
      </c>
      <c r="C9" s="121">
        <v>13.3</v>
      </c>
      <c r="D9" s="121">
        <v>13.6</v>
      </c>
      <c r="E9" s="121">
        <v>13.9</v>
      </c>
      <c r="F9" s="121">
        <v>14.2</v>
      </c>
      <c r="G9" s="121">
        <v>14.5</v>
      </c>
      <c r="H9" s="122"/>
    </row>
    <row r="10" spans="1:11" ht="13.5" thickBot="1">
      <c r="B10" s="122"/>
      <c r="C10" s="122"/>
      <c r="D10" s="122"/>
      <c r="E10" s="122"/>
      <c r="F10" s="122"/>
      <c r="G10" s="122"/>
      <c r="H10" s="122"/>
      <c r="I10" s="125"/>
      <c r="J10" s="122"/>
    </row>
    <row r="11" spans="1:11" ht="16.5" thickTop="1" thickBot="1">
      <c r="A11" s="127" t="s">
        <v>11</v>
      </c>
      <c r="H11" s="122"/>
    </row>
    <row r="12" spans="1:11" ht="13.5" thickTop="1"/>
  </sheetData>
  <mergeCells count="1">
    <mergeCell ref="B1:G1"/>
  </mergeCells>
  <phoneticPr fontId="0" type="noConversion"/>
  <printOptions horizontalCentered="1" verticalCentered="1" headings="1"/>
  <pageMargins left="0.31496062992125984" right="0.69" top="0.98425196850393704" bottom="0.98425196850393704" header="0.51181102362204722" footer="0.51181102362204722"/>
  <pageSetup paperSize="9" scale="43" orientation="landscape" horizontalDpi="300" verticalDpi="0" copies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20</vt:i4>
      </vt:variant>
      <vt:variant>
        <vt:lpstr>Περιοχές με ονόματα</vt:lpstr>
      </vt:variant>
      <vt:variant>
        <vt:i4>6</vt:i4>
      </vt:variant>
    </vt:vector>
  </HeadingPairs>
  <TitlesOfParts>
    <vt:vector size="26" baseType="lpstr">
      <vt:lpstr>Ασκηση 1 Αρχικό</vt:lpstr>
      <vt:lpstr>Ασκηση  1 Τελικό</vt:lpstr>
      <vt:lpstr>Ασκηση 2 Αρχικό</vt:lpstr>
      <vt:lpstr>Ασκηση  2 Τελικό</vt:lpstr>
      <vt:lpstr>Ασκηση 3 Αρχικό</vt:lpstr>
      <vt:lpstr>Ασκηση 3 Τελικό</vt:lpstr>
      <vt:lpstr>Ασκηση 4 Αρχικό</vt:lpstr>
      <vt:lpstr>Ασκηση 4 Τελικό</vt:lpstr>
      <vt:lpstr>Ασκηση 5 Αρχικό</vt:lpstr>
      <vt:lpstr>Ασκηση 5 Τελικό</vt:lpstr>
      <vt:lpstr>Ασκηση 6 Αρχικό</vt:lpstr>
      <vt:lpstr>Ασκηση 6 Τελικό</vt:lpstr>
      <vt:lpstr>Ασκηση 7 Αρχικό</vt:lpstr>
      <vt:lpstr>Ασκηση 7 Τελικό</vt:lpstr>
      <vt:lpstr>Ασκηση 8  Αρχικό</vt:lpstr>
      <vt:lpstr>Ασκηση 8 Τελικό</vt:lpstr>
      <vt:lpstr>Ασκηση 9 Αρχικό</vt:lpstr>
      <vt:lpstr>Ασκηση 9 Τελικό</vt:lpstr>
      <vt:lpstr>Ασκηση 10 Αρχικό</vt:lpstr>
      <vt:lpstr>Ασκηση 10 Τελικό</vt:lpstr>
      <vt:lpstr>'Ασκηση 6 Αρχικό'!ΔΙΑΙΤΗΤΕΣ</vt:lpstr>
      <vt:lpstr>'Ασκηση 6 Τελικό'!ΔΙΑΙΤΗΤΕΣ</vt:lpstr>
      <vt:lpstr>'Ασκηση 7 Αρχικό'!ΟΝΟΜΑΤΑ</vt:lpstr>
      <vt:lpstr>'Ασκηση 7 Τελικό'!ΟΝΟΜΑΤΑ</vt:lpstr>
      <vt:lpstr>'Ασκηση 8  Αρχικό'!ΟΝΟΜΑΤΑ</vt:lpstr>
      <vt:lpstr>'Ασκηση 8 Τελικό'!ΟΝΟΜΑΤΑ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aen-mhx</cp:lastModifiedBy>
  <dcterms:created xsi:type="dcterms:W3CDTF">2001-11-16T18:32:12Z</dcterms:created>
  <dcterms:modified xsi:type="dcterms:W3CDTF">2023-03-14T07:33:38Z</dcterms:modified>
</cp:coreProperties>
</file>