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1720" windowHeight="119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  <c r="D27" i="1" s="1"/>
  <c r="D17" i="1"/>
  <c r="D26" i="1" s="1"/>
  <c r="D16" i="1"/>
  <c r="D25" i="1" s="1"/>
  <c r="D15" i="1"/>
  <c r="D23" i="1" s="1"/>
  <c r="C18" i="1"/>
  <c r="C27" i="1" s="1"/>
  <c r="E27" i="1" s="1"/>
  <c r="C17" i="1"/>
  <c r="C26" i="1" s="1"/>
  <c r="C16" i="1"/>
  <c r="C24" i="1" s="1"/>
  <c r="C15" i="1"/>
  <c r="C23" i="1" s="1"/>
  <c r="E23" i="1" s="1"/>
  <c r="E26" i="1" l="1"/>
  <c r="D24" i="1"/>
  <c r="E24" i="1" s="1"/>
  <c r="C25" i="1"/>
  <c r="E25" i="1" s="1"/>
</calcChain>
</file>

<file path=xl/sharedStrings.xml><?xml version="1.0" encoding="utf-8"?>
<sst xmlns="http://schemas.openxmlformats.org/spreadsheetml/2006/main" count="36" uniqueCount="27">
  <si>
    <t>Parameter to be corrected</t>
  </si>
  <si>
    <r>
      <t>t</t>
    </r>
    <r>
      <rPr>
        <sz val="10"/>
        <color theme="1"/>
        <rFont val="Arial"/>
        <family val="2"/>
      </rPr>
      <t>exhv</t>
    </r>
  </si>
  <si>
    <r>
      <t>p</t>
    </r>
    <r>
      <rPr>
        <sz val="10"/>
        <color theme="1"/>
        <rFont val="Arial"/>
        <family val="2"/>
      </rPr>
      <t>scav</t>
    </r>
  </si>
  <si>
    <r>
      <t>p</t>
    </r>
    <r>
      <rPr>
        <sz val="10"/>
        <color theme="1"/>
        <rFont val="Arial"/>
        <family val="2"/>
      </rPr>
      <t>comp</t>
    </r>
  </si>
  <si>
    <r>
      <t>p</t>
    </r>
    <r>
      <rPr>
        <sz val="10"/>
        <color theme="1"/>
        <rFont val="Arial"/>
        <family val="2"/>
      </rPr>
      <t>max</t>
    </r>
  </si>
  <si>
    <t>K</t>
  </si>
  <si>
    <t>Correction Factor F1: for air inlet temp</t>
  </si>
  <si>
    <t>Correction Factor F2: for cooling water inlet temp</t>
  </si>
  <si>
    <r>
      <t>p</t>
    </r>
    <r>
      <rPr>
        <sz val="10"/>
        <color theme="1"/>
        <rFont val="Arial"/>
        <family val="2"/>
      </rPr>
      <t>baro</t>
    </r>
    <r>
      <rPr>
        <sz val="16"/>
        <color theme="1"/>
        <rFont val="Arial"/>
        <family val="2"/>
      </rPr>
      <t xml:space="preserve"> ~ 1 bar /750 mm Hg</t>
    </r>
  </si>
  <si>
    <t>Measured values:</t>
  </si>
  <si>
    <r>
      <t>t</t>
    </r>
    <r>
      <rPr>
        <sz val="10"/>
        <color theme="1"/>
        <rFont val="Arial"/>
        <family val="2"/>
      </rPr>
      <t xml:space="preserve">exhv </t>
    </r>
    <r>
      <rPr>
        <sz val="16"/>
        <color theme="1"/>
        <rFont val="Arial"/>
        <family val="2"/>
      </rPr>
      <t>(°C)</t>
    </r>
  </si>
  <si>
    <r>
      <t>t</t>
    </r>
    <r>
      <rPr>
        <sz val="10"/>
        <color theme="1"/>
        <rFont val="Arial"/>
        <family val="2"/>
      </rPr>
      <t xml:space="preserve">cool water inlet  </t>
    </r>
    <r>
      <rPr>
        <sz val="16"/>
        <color theme="1"/>
        <rFont val="Arial"/>
        <family val="2"/>
      </rPr>
      <t>(°C)</t>
    </r>
  </si>
  <si>
    <r>
      <t>t</t>
    </r>
    <r>
      <rPr>
        <sz val="10"/>
        <color theme="1"/>
        <rFont val="Arial"/>
        <family val="2"/>
      </rPr>
      <t xml:space="preserve">air inlet  </t>
    </r>
    <r>
      <rPr>
        <sz val="16"/>
        <color theme="1"/>
        <rFont val="Arial"/>
        <family val="2"/>
      </rPr>
      <t>(°C)</t>
    </r>
  </si>
  <si>
    <r>
      <t>p</t>
    </r>
    <r>
      <rPr>
        <sz val="10"/>
        <color theme="1"/>
        <rFont val="Arial"/>
        <family val="2"/>
      </rPr>
      <t xml:space="preserve">scav </t>
    </r>
    <r>
      <rPr>
        <sz val="16"/>
        <color theme="1"/>
        <rFont val="Arial"/>
        <family val="2"/>
      </rPr>
      <t>(bar)</t>
    </r>
  </si>
  <si>
    <r>
      <t>p</t>
    </r>
    <r>
      <rPr>
        <sz val="10"/>
        <color theme="1"/>
        <rFont val="Arial"/>
        <family val="2"/>
      </rPr>
      <t xml:space="preserve">comp </t>
    </r>
    <r>
      <rPr>
        <sz val="16"/>
        <color theme="1"/>
        <rFont val="Arial"/>
        <family val="2"/>
      </rPr>
      <t>(bar)</t>
    </r>
  </si>
  <si>
    <r>
      <t>p</t>
    </r>
    <r>
      <rPr>
        <sz val="10"/>
        <color theme="1"/>
        <rFont val="Arial"/>
        <family val="2"/>
      </rPr>
      <t xml:space="preserve">max </t>
    </r>
    <r>
      <rPr>
        <sz val="16"/>
        <color theme="1"/>
        <rFont val="Arial"/>
        <family val="2"/>
      </rPr>
      <t>(bar)</t>
    </r>
  </si>
  <si>
    <t>°C</t>
  </si>
  <si>
    <t>bar</t>
  </si>
  <si>
    <t>mm Hg</t>
  </si>
  <si>
    <r>
      <t>p</t>
    </r>
    <r>
      <rPr>
        <sz val="10"/>
        <color theme="1"/>
        <rFont val="Arial"/>
        <family val="2"/>
      </rPr>
      <t xml:space="preserve">scav </t>
    </r>
    <r>
      <rPr>
        <sz val="16"/>
        <color theme="1"/>
        <rFont val="Arial"/>
        <family val="2"/>
      </rPr>
      <t>(mm Hg)</t>
    </r>
  </si>
  <si>
    <t>Calculated correction for air inlet temp.</t>
  </si>
  <si>
    <t>Calculated correction for cooling water inlet temp.</t>
  </si>
  <si>
    <t>Correction factors:</t>
  </si>
  <si>
    <t>Calculated values:</t>
  </si>
  <si>
    <t>Parameter to be calculated</t>
  </si>
  <si>
    <t>ISO correction</t>
  </si>
  <si>
    <t>ISO corrected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</si>
</sst>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6"/>
      <color theme="1"/>
      <name val="Arial"/>
      <family val="2"/>
    </font>
    <font>
      <b/>
      <sz val="16"/>
      <color theme="4"/>
      <name val="Arial"/>
      <family val="2"/>
    </font>
    <font>
      <sz val="2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2" borderId="7" xfId="0" applyFont="1" applyFill="1" applyBorder="1"/>
    <xf numFmtId="0" fontId="1" fillId="3" borderId="5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2" borderId="15" xfId="0" applyFont="1" applyFill="1" applyBorder="1" applyAlignment="1">
      <alignment horizontal="center" wrapText="1"/>
    </xf>
    <xf numFmtId="0" fontId="1" fillId="2" borderId="5" xfId="0" applyFont="1" applyFill="1" applyBorder="1"/>
    <xf numFmtId="2" fontId="1" fillId="2" borderId="1" xfId="0" applyNumberFormat="1" applyFont="1" applyFill="1" applyBorder="1"/>
    <xf numFmtId="2" fontId="1" fillId="2" borderId="8" xfId="0" applyNumberFormat="1" applyFont="1" applyFill="1" applyBorder="1"/>
    <xf numFmtId="0" fontId="3" fillId="0" borderId="0" xfId="0" applyFont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1" xfId="0" applyFont="1" applyBorder="1"/>
    <xf numFmtId="0" fontId="1" fillId="0" borderId="22" xfId="0" applyFont="1" applyBorder="1"/>
    <xf numFmtId="0" fontId="1" fillId="0" borderId="11" xfId="0" applyFont="1" applyBorder="1"/>
    <xf numFmtId="0" fontId="3" fillId="0" borderId="23" xfId="0" applyFont="1" applyBorder="1"/>
    <xf numFmtId="0" fontId="3" fillId="0" borderId="24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/>
    <xf numFmtId="0" fontId="1" fillId="0" borderId="20" xfId="0" applyFont="1" applyBorder="1"/>
    <xf numFmtId="0" fontId="1" fillId="0" borderId="26" xfId="0" applyFont="1" applyBorder="1"/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/>
    <xf numFmtId="2" fontId="1" fillId="2" borderId="13" xfId="0" applyNumberFormat="1" applyFont="1" applyFill="1" applyBorder="1"/>
    <xf numFmtId="2" fontId="2" fillId="2" borderId="28" xfId="0" applyNumberFormat="1" applyFont="1" applyFill="1" applyBorder="1"/>
    <xf numFmtId="2" fontId="2" fillId="2" borderId="12" xfId="0" applyNumberFormat="1" applyFont="1" applyFill="1" applyBorder="1"/>
    <xf numFmtId="2" fontId="2" fillId="2" borderId="29" xfId="0" applyNumberFormat="1" applyFont="1" applyFill="1" applyBorder="1"/>
    <xf numFmtId="2" fontId="2" fillId="2" borderId="14" xfId="0" applyNumberFormat="1" applyFont="1" applyFill="1" applyBorder="1"/>
    <xf numFmtId="0" fontId="2" fillId="2" borderId="27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6"/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showRowColHeaders="0" tabSelected="1" workbookViewId="0">
      <selection activeCell="E7" sqref="E7"/>
    </sheetView>
  </sheetViews>
  <sheetFormatPr defaultRowHeight="20.25" x14ac:dyDescent="0.3"/>
  <cols>
    <col min="1" max="1" width="2.42578125" style="1" customWidth="1"/>
    <col min="2" max="2" width="15" style="1" customWidth="1"/>
    <col min="3" max="4" width="24.7109375" style="1" customWidth="1"/>
    <col min="5" max="5" width="20.42578125" style="1" customWidth="1"/>
    <col min="6" max="6" width="12.85546875" style="1" customWidth="1"/>
    <col min="7" max="7" width="2.42578125" style="1" customWidth="1"/>
    <col min="8" max="16384" width="9.140625" style="1"/>
  </cols>
  <sheetData>
    <row r="1" spans="1:7" ht="21" thickBot="1" x14ac:dyDescent="0.35">
      <c r="A1" s="24"/>
      <c r="B1" s="25"/>
      <c r="C1" s="25"/>
      <c r="D1" s="25"/>
      <c r="E1" s="25"/>
      <c r="F1" s="25"/>
      <c r="G1" s="26"/>
    </row>
    <row r="2" spans="1:7" s="13" customFormat="1" ht="35.25" thickBot="1" x14ac:dyDescent="0.5">
      <c r="A2" s="27"/>
      <c r="B2" s="50" t="s">
        <v>25</v>
      </c>
      <c r="C2" s="51"/>
      <c r="D2" s="51"/>
      <c r="E2" s="51"/>
      <c r="F2" s="52"/>
      <c r="G2" s="28"/>
    </row>
    <row r="3" spans="1:7" x14ac:dyDescent="0.3">
      <c r="A3" s="29"/>
      <c r="B3" s="3"/>
      <c r="C3" s="3"/>
      <c r="D3" s="3"/>
      <c r="E3" s="3"/>
      <c r="F3" s="3"/>
      <c r="G3" s="30"/>
    </row>
    <row r="4" spans="1:7" ht="21" thickBot="1" x14ac:dyDescent="0.35">
      <c r="A4" s="29"/>
      <c r="B4" s="53" t="s">
        <v>9</v>
      </c>
      <c r="C4" s="53"/>
      <c r="D4" s="3"/>
      <c r="E4" s="3"/>
      <c r="F4" s="3"/>
      <c r="G4" s="30"/>
    </row>
    <row r="5" spans="1:7" ht="21" thickBot="1" x14ac:dyDescent="0.35">
      <c r="A5" s="29"/>
      <c r="B5" s="3"/>
      <c r="C5" s="3"/>
      <c r="D5" s="3"/>
      <c r="E5" s="3"/>
      <c r="F5" s="3"/>
      <c r="G5" s="30"/>
    </row>
    <row r="6" spans="1:7" s="2" customFormat="1" x14ac:dyDescent="0.3">
      <c r="A6" s="31"/>
      <c r="B6" s="32"/>
      <c r="C6" s="14" t="s">
        <v>10</v>
      </c>
      <c r="D6" s="15" t="s">
        <v>12</v>
      </c>
      <c r="E6" s="16" t="s">
        <v>11</v>
      </c>
      <c r="F6" s="32"/>
      <c r="G6" s="33"/>
    </row>
    <row r="7" spans="1:7" s="2" customFormat="1" ht="21" thickBot="1" x14ac:dyDescent="0.35">
      <c r="A7" s="31"/>
      <c r="B7" s="32"/>
      <c r="C7" s="39">
        <v>400</v>
      </c>
      <c r="D7" s="40">
        <v>40</v>
      </c>
      <c r="E7" s="41">
        <v>32</v>
      </c>
      <c r="F7" s="32"/>
      <c r="G7" s="33"/>
    </row>
    <row r="8" spans="1:7" s="2" customFormat="1" ht="21" thickBot="1" x14ac:dyDescent="0.35">
      <c r="A8" s="31"/>
      <c r="B8" s="32"/>
      <c r="C8" s="32"/>
      <c r="D8" s="32"/>
      <c r="E8" s="32"/>
      <c r="F8" s="32"/>
      <c r="G8" s="33"/>
    </row>
    <row r="9" spans="1:7" s="2" customFormat="1" x14ac:dyDescent="0.3">
      <c r="A9" s="31"/>
      <c r="B9" s="14" t="s">
        <v>13</v>
      </c>
      <c r="C9" s="15" t="s">
        <v>19</v>
      </c>
      <c r="D9" s="15" t="s">
        <v>14</v>
      </c>
      <c r="E9" s="16" t="s">
        <v>15</v>
      </c>
      <c r="F9" s="32"/>
      <c r="G9" s="33"/>
    </row>
    <row r="10" spans="1:7" s="2" customFormat="1" ht="21" thickBot="1" x14ac:dyDescent="0.35">
      <c r="A10" s="31"/>
      <c r="B10" s="39">
        <v>2.1</v>
      </c>
      <c r="C10" s="40">
        <v>1500</v>
      </c>
      <c r="D10" s="40">
        <v>115</v>
      </c>
      <c r="E10" s="41">
        <v>150</v>
      </c>
      <c r="F10" s="32"/>
      <c r="G10" s="33"/>
    </row>
    <row r="11" spans="1:7" s="2" customFormat="1" x14ac:dyDescent="0.3">
      <c r="A11" s="31"/>
      <c r="B11" s="17"/>
      <c r="C11" s="17"/>
      <c r="D11" s="17"/>
      <c r="E11" s="17"/>
      <c r="F11" s="32"/>
      <c r="G11" s="33"/>
    </row>
    <row r="12" spans="1:7" s="2" customFormat="1" ht="21" thickBot="1" x14ac:dyDescent="0.35">
      <c r="A12" s="31"/>
      <c r="B12" s="54" t="s">
        <v>22</v>
      </c>
      <c r="C12" s="54"/>
      <c r="D12" s="17"/>
      <c r="E12" s="17"/>
      <c r="F12" s="32"/>
      <c r="G12" s="33"/>
    </row>
    <row r="13" spans="1:7" ht="21" thickBot="1" x14ac:dyDescent="0.35">
      <c r="A13" s="29"/>
      <c r="B13" s="3"/>
      <c r="C13" s="3"/>
      <c r="D13" s="3"/>
      <c r="E13" s="3"/>
      <c r="F13" s="3"/>
      <c r="G13" s="30"/>
    </row>
    <row r="14" spans="1:7" s="2" customFormat="1" ht="81" x14ac:dyDescent="0.3">
      <c r="A14" s="31"/>
      <c r="B14" s="19" t="s">
        <v>0</v>
      </c>
      <c r="C14" s="20" t="s">
        <v>6</v>
      </c>
      <c r="D14" s="20" t="s">
        <v>7</v>
      </c>
      <c r="E14" s="56" t="s">
        <v>5</v>
      </c>
      <c r="F14" s="57"/>
      <c r="G14" s="33"/>
    </row>
    <row r="15" spans="1:7" x14ac:dyDescent="0.3">
      <c r="A15" s="29"/>
      <c r="B15" s="5" t="s">
        <v>1</v>
      </c>
      <c r="C15" s="6">
        <f>-2.446*10^-3</f>
        <v>-2.4460000000000003E-3</v>
      </c>
      <c r="D15" s="6">
        <f>-0.59*10^-3</f>
        <v>-5.9000000000000003E-4</v>
      </c>
      <c r="E15" s="58">
        <v>273</v>
      </c>
      <c r="F15" s="59"/>
      <c r="G15" s="30"/>
    </row>
    <row r="16" spans="1:7" x14ac:dyDescent="0.3">
      <c r="A16" s="29"/>
      <c r="B16" s="5" t="s">
        <v>2</v>
      </c>
      <c r="C16" s="6">
        <f>2.856*10^-3</f>
        <v>2.856E-3</v>
      </c>
      <c r="D16" s="6">
        <f>-2.22*10^-3</f>
        <v>-2.2200000000000002E-3</v>
      </c>
      <c r="E16" s="58" t="s">
        <v>8</v>
      </c>
      <c r="F16" s="59"/>
      <c r="G16" s="30"/>
    </row>
    <row r="17" spans="1:7" x14ac:dyDescent="0.3">
      <c r="A17" s="29"/>
      <c r="B17" s="5" t="s">
        <v>3</v>
      </c>
      <c r="C17" s="6">
        <f>2.954*10^-3</f>
        <v>2.954E-3</v>
      </c>
      <c r="D17" s="6">
        <f>-1.53*10^-3</f>
        <v>-1.5300000000000001E-3</v>
      </c>
      <c r="E17" s="58" t="s">
        <v>8</v>
      </c>
      <c r="F17" s="59"/>
      <c r="G17" s="30"/>
    </row>
    <row r="18" spans="1:7" ht="21" thickBot="1" x14ac:dyDescent="0.35">
      <c r="A18" s="29"/>
      <c r="B18" s="7" t="s">
        <v>4</v>
      </c>
      <c r="C18" s="8">
        <f>2.198*10^-3</f>
        <v>2.1979999999999999E-3</v>
      </c>
      <c r="D18" s="8">
        <f>-0.81*10^-3</f>
        <v>-8.1000000000000006E-4</v>
      </c>
      <c r="E18" s="60" t="s">
        <v>8</v>
      </c>
      <c r="F18" s="61"/>
      <c r="G18" s="30"/>
    </row>
    <row r="19" spans="1:7" x14ac:dyDescent="0.3">
      <c r="A19" s="29"/>
      <c r="B19" s="18"/>
      <c r="C19" s="18"/>
      <c r="D19" s="18"/>
      <c r="E19" s="17"/>
      <c r="F19" s="17"/>
      <c r="G19" s="30"/>
    </row>
    <row r="20" spans="1:7" ht="21" thickBot="1" x14ac:dyDescent="0.35">
      <c r="A20" s="29"/>
      <c r="B20" s="55" t="s">
        <v>23</v>
      </c>
      <c r="C20" s="55"/>
      <c r="D20" s="18"/>
      <c r="E20" s="17"/>
      <c r="F20" s="17"/>
      <c r="G20" s="30"/>
    </row>
    <row r="21" spans="1:7" ht="21" thickBot="1" x14ac:dyDescent="0.35">
      <c r="A21" s="29"/>
      <c r="B21" s="3"/>
      <c r="C21" s="3"/>
      <c r="D21" s="3"/>
      <c r="E21" s="3"/>
      <c r="F21" s="3"/>
      <c r="G21" s="30"/>
    </row>
    <row r="22" spans="1:7" s="23" customFormat="1" ht="81" x14ac:dyDescent="0.3">
      <c r="A22" s="34"/>
      <c r="B22" s="21" t="s">
        <v>24</v>
      </c>
      <c r="C22" s="22" t="s">
        <v>20</v>
      </c>
      <c r="D22" s="9" t="s">
        <v>21</v>
      </c>
      <c r="E22" s="48" t="s">
        <v>26</v>
      </c>
      <c r="F22" s="49"/>
      <c r="G22" s="35"/>
    </row>
    <row r="23" spans="1:7" x14ac:dyDescent="0.3">
      <c r="A23" s="29"/>
      <c r="B23" s="10" t="s">
        <v>1</v>
      </c>
      <c r="C23" s="11">
        <f>($D$7-25)*$C$15*(273+$C$7)</f>
        <v>-24.69237</v>
      </c>
      <c r="D23" s="42">
        <f>($E$7-25)*$D$15*(273+$C$7)</f>
        <v>-2.77949</v>
      </c>
      <c r="E23" s="44">
        <f>($C$7+C23+D23)</f>
        <v>372.52814000000001</v>
      </c>
      <c r="F23" s="45" t="s">
        <v>16</v>
      </c>
      <c r="G23" s="30"/>
    </row>
    <row r="24" spans="1:7" x14ac:dyDescent="0.3">
      <c r="A24" s="29"/>
      <c r="B24" s="10" t="s">
        <v>2</v>
      </c>
      <c r="C24" s="11">
        <f>($D$7-25)*$C$16*(750+$C$10)</f>
        <v>96.39</v>
      </c>
      <c r="D24" s="42">
        <f>($E$7-25)*$D$16*(750+$C$10)</f>
        <v>-34.965000000000003</v>
      </c>
      <c r="E24" s="44">
        <f>($C$10+C24+D24)</f>
        <v>1561.4250000000002</v>
      </c>
      <c r="F24" s="45" t="s">
        <v>18</v>
      </c>
      <c r="G24" s="30"/>
    </row>
    <row r="25" spans="1:7" x14ac:dyDescent="0.3">
      <c r="A25" s="29"/>
      <c r="B25" s="10" t="s">
        <v>2</v>
      </c>
      <c r="C25" s="11">
        <f>($D$7-25)*$C$16*(1+$B$10)</f>
        <v>0.13280400000000001</v>
      </c>
      <c r="D25" s="42">
        <f>($E$7-25)*$D$16*(1+$B$10)</f>
        <v>-4.8174000000000008E-2</v>
      </c>
      <c r="E25" s="44">
        <f>($B$10+C25+D25)</f>
        <v>2.1846300000000003</v>
      </c>
      <c r="F25" s="45" t="s">
        <v>17</v>
      </c>
      <c r="G25" s="30"/>
    </row>
    <row r="26" spans="1:7" x14ac:dyDescent="0.3">
      <c r="A26" s="29"/>
      <c r="B26" s="10" t="s">
        <v>3</v>
      </c>
      <c r="C26" s="11">
        <f>($D$7-25)*$C$17*(1+$D$10)</f>
        <v>5.1399600000000003</v>
      </c>
      <c r="D26" s="42">
        <f>($E$7-25)*$D$17*(1+$D$10)</f>
        <v>-1.2423600000000001</v>
      </c>
      <c r="E26" s="44">
        <f>($D$10+C26+D26)</f>
        <v>118.8976</v>
      </c>
      <c r="F26" s="45" t="s">
        <v>17</v>
      </c>
      <c r="G26" s="30"/>
    </row>
    <row r="27" spans="1:7" ht="21" thickBot="1" x14ac:dyDescent="0.35">
      <c r="A27" s="29"/>
      <c r="B27" s="4" t="s">
        <v>4</v>
      </c>
      <c r="C27" s="12">
        <f>($D$7-25)*$C$18*(1+$E$10)</f>
        <v>4.9784699999999997</v>
      </c>
      <c r="D27" s="43">
        <f>($D$7-25)*$D$18*(1+$E$10)</f>
        <v>-1.8346500000000001</v>
      </c>
      <c r="E27" s="46">
        <f>($E$10+C27+D27)</f>
        <v>153.14381999999998</v>
      </c>
      <c r="F27" s="47" t="s">
        <v>17</v>
      </c>
      <c r="G27" s="30"/>
    </row>
    <row r="28" spans="1:7" x14ac:dyDescent="0.3">
      <c r="A28" s="29"/>
      <c r="B28" s="3"/>
      <c r="C28" s="3"/>
      <c r="D28" s="3"/>
      <c r="E28" s="3"/>
      <c r="F28" s="3"/>
      <c r="G28" s="30"/>
    </row>
    <row r="29" spans="1:7" x14ac:dyDescent="0.3">
      <c r="A29" s="29"/>
      <c r="B29" s="3"/>
      <c r="C29" s="3"/>
      <c r="D29" s="3"/>
      <c r="E29" s="3"/>
      <c r="F29" s="3"/>
      <c r="G29" s="30"/>
    </row>
    <row r="30" spans="1:7" ht="21" thickBot="1" x14ac:dyDescent="0.35">
      <c r="A30" s="36"/>
      <c r="B30" s="37"/>
      <c r="C30" s="37"/>
      <c r="D30" s="37"/>
      <c r="E30" s="37"/>
      <c r="F30" s="37"/>
      <c r="G30" s="38"/>
    </row>
  </sheetData>
  <sheetProtection sheet="1" objects="1" scenarios="1" selectLockedCells="1"/>
  <mergeCells count="10">
    <mergeCell ref="E22:F22"/>
    <mergeCell ref="B2:F2"/>
    <mergeCell ref="B4:C4"/>
    <mergeCell ref="B12:C12"/>
    <mergeCell ref="B20:C20"/>
    <mergeCell ref="E14:F14"/>
    <mergeCell ref="E15:F15"/>
    <mergeCell ref="E16:F16"/>
    <mergeCell ref="E17:F17"/>
    <mergeCell ref="E18:F18"/>
  </mergeCells>
  <pageMargins left="0.17" right="0.1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MAN Diesel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adm9540</dc:creator>
  <cp:lastModifiedBy>Vassilis Kois</cp:lastModifiedBy>
  <cp:lastPrinted>2009-11-06T09:54:24Z</cp:lastPrinted>
  <dcterms:created xsi:type="dcterms:W3CDTF">2009-10-19T09:03:20Z</dcterms:created>
  <dcterms:modified xsi:type="dcterms:W3CDTF">2015-07-27T12:38:35Z</dcterms:modified>
</cp:coreProperties>
</file>